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<sst xmlns="http://schemas.openxmlformats.org/spreadsheetml/2006/main" count="32" uniqueCount="28">
  <si>
    <t>附件9</t>
  </si>
  <si>
    <t xml:space="preserve">民和县居家和社区基本养老服务提升行动项目指标分配表 </t>
  </si>
  <si>
    <t>单位：人，元</t>
  </si>
  <si>
    <t>项目名称</t>
  </si>
  <si>
    <t>家庭养老          床位建设</t>
  </si>
  <si>
    <t>居家养老上门服务</t>
  </si>
  <si>
    <t>项目       总资金</t>
  </si>
  <si>
    <t>床位数</t>
  </si>
  <si>
    <t>资金（每张床位不高于5000元）</t>
  </si>
  <si>
    <t>服务人数</t>
  </si>
  <si>
    <t>服务资金</t>
  </si>
  <si>
    <t>新增服务老人</t>
  </si>
  <si>
    <t>已开展服务老人</t>
  </si>
  <si>
    <t>小计</t>
  </si>
  <si>
    <t>轻度失能
240元</t>
  </si>
  <si>
    <t>中度失能
270元</t>
  </si>
  <si>
    <t>重度失能
310元</t>
  </si>
  <si>
    <t>轻度失能
80元</t>
  </si>
  <si>
    <t>中度失能
90元</t>
  </si>
  <si>
    <t>重度失能
100元</t>
  </si>
  <si>
    <t>人数</t>
  </si>
  <si>
    <t>资金</t>
  </si>
  <si>
    <t>民和县2023年家庭养老床位建设和服务标准化提升行动项目</t>
  </si>
  <si>
    <t>≥540</t>
  </si>
  <si>
    <t>民和县2023年居家和社区基本养老服务提升行动项目</t>
  </si>
  <si>
    <t>包一</t>
  </si>
  <si>
    <t>包二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</si>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</sst>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新宋体"/>
      <charset val="134"/>
    </font>
    <font>
      <sz val="24"/>
      <color theme="1"/>
      <name val="黑体"/>
      <charset val="134"/>
    </font>
    <font>
      <sz val="18"/>
      <color theme="1"/>
      <name val="方正小标宋简体"/>
      <charset val="134"/>
    </font>
    <font>
      <sz val="18"/>
      <color theme="1"/>
      <name val="方正黑体_GBK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17" borderId="1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25" borderId="16" applyNumberFormat="false" applyAlignment="false" applyProtection="false">
      <alignment vertical="center"/>
    </xf>
    <xf numFmtId="0" fontId="27" fillId="17" borderId="20" applyNumberFormat="false" applyAlignment="false" applyProtection="false">
      <alignment vertical="center"/>
    </xf>
    <xf numFmtId="0" fontId="20" fillId="21" borderId="17" applyNumberFormat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1" borderId="1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/>
    </xf>
    <xf numFmtId="0" fontId="6" fillId="0" borderId="8" xfId="0" applyFont="true" applyBorder="true" applyAlignment="true">
      <alignment horizontal="center" vertical="center" wrapText="true"/>
    </xf>
    <xf numFmtId="0" fontId="6" fillId="0" borderId="9" xfId="0" applyFont="true" applyBorder="true" applyAlignment="true">
      <alignment horizontal="center"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6" fillId="0" borderId="11" xfId="0" applyFont="true" applyBorder="true" applyAlignment="true">
      <alignment horizontal="center" vertical="center"/>
    </xf>
    <xf numFmtId="0" fontId="6" fillId="0" borderId="11" xfId="0" applyFont="true" applyBorder="true" applyAlignment="true">
      <alignment horizontal="center" vertical="center" wrapText="true"/>
    </xf>
    <xf numFmtId="0" fontId="6" fillId="0" borderId="12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12" xfId="0" applyFont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2" borderId="0" xfId="0" applyFont="true" applyFill="true">
      <alignment vertical="center"/>
    </xf>
    <xf numFmtId="0" fontId="8" fillId="0" borderId="0" xfId="0" applyFon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A1" sqref="A1:Q11"/>
    </sheetView>
  </sheetViews>
  <sheetFormatPr defaultColWidth="9" defaultRowHeight="13.5"/>
  <cols>
    <col min="1" max="2" width="10.75" customWidth="true"/>
    <col min="3" max="3" width="8.75" customWidth="true"/>
    <col min="4" max="4" width="10" customWidth="true"/>
    <col min="5" max="5" width="10.625" customWidth="true"/>
    <col min="6" max="6" width="11.625" customWidth="true"/>
    <col min="7" max="7" width="6.625" customWidth="true"/>
    <col min="8" max="8" width="9.375" customWidth="true"/>
    <col min="9" max="11" width="5.625" customWidth="true"/>
    <col min="12" max="12" width="6.625" customWidth="true"/>
    <col min="13" max="13" width="10.5" customWidth="true"/>
    <col min="14" max="16" width="5.625" customWidth="true"/>
    <col min="17" max="17" width="12.375" customWidth="true"/>
  </cols>
  <sheetData>
    <row r="1" ht="22" customHeight="true" spans="1:17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7"/>
      <c r="P1" s="3"/>
      <c r="Q1" s="3"/>
    </row>
    <row r="2" ht="42" customHeight="true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2" customHeight="true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7" t="s">
        <v>2</v>
      </c>
      <c r="Q3" s="27"/>
    </row>
    <row r="4" ht="39" customHeight="true" spans="1:17">
      <c r="A4" s="6" t="s">
        <v>3</v>
      </c>
      <c r="B4" s="7"/>
      <c r="C4" s="8" t="s">
        <v>4</v>
      </c>
      <c r="D4" s="9"/>
      <c r="E4" s="22" t="s">
        <v>5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0" t="s">
        <v>6</v>
      </c>
    </row>
    <row r="5" ht="29" customHeight="true" spans="1:17">
      <c r="A5" s="10"/>
      <c r="B5" s="11"/>
      <c r="C5" s="12" t="s">
        <v>7</v>
      </c>
      <c r="D5" s="13" t="s">
        <v>8</v>
      </c>
      <c r="E5" s="12" t="s">
        <v>9</v>
      </c>
      <c r="F5" s="12" t="s">
        <v>10</v>
      </c>
      <c r="G5" s="22" t="s">
        <v>11</v>
      </c>
      <c r="H5" s="22"/>
      <c r="I5" s="22"/>
      <c r="J5" s="22"/>
      <c r="K5" s="22"/>
      <c r="L5" s="8" t="s">
        <v>12</v>
      </c>
      <c r="M5" s="8"/>
      <c r="N5" s="8"/>
      <c r="O5" s="8"/>
      <c r="P5" s="8"/>
      <c r="Q5" s="21">
        <f>D11+F11</f>
        <v>5627640</v>
      </c>
    </row>
    <row r="6" ht="21" customHeight="true" spans="1:17">
      <c r="A6" s="10"/>
      <c r="B6" s="11"/>
      <c r="C6" s="14"/>
      <c r="D6" s="15"/>
      <c r="E6" s="14"/>
      <c r="F6" s="14"/>
      <c r="G6" s="23" t="s">
        <v>13</v>
      </c>
      <c r="H6" s="24"/>
      <c r="I6" s="13" t="s">
        <v>14</v>
      </c>
      <c r="J6" s="13" t="s">
        <v>15</v>
      </c>
      <c r="K6" s="13" t="s">
        <v>16</v>
      </c>
      <c r="L6" s="8" t="s">
        <v>13</v>
      </c>
      <c r="M6" s="8"/>
      <c r="N6" s="13" t="s">
        <v>17</v>
      </c>
      <c r="O6" s="13" t="s">
        <v>18</v>
      </c>
      <c r="P6" s="13" t="s">
        <v>19</v>
      </c>
      <c r="Q6" s="21"/>
    </row>
    <row r="7" ht="60" customHeight="true" spans="1:17">
      <c r="A7" s="16"/>
      <c r="B7" s="17"/>
      <c r="C7" s="18"/>
      <c r="D7" s="19"/>
      <c r="E7" s="18"/>
      <c r="F7" s="18"/>
      <c r="G7" s="22" t="s">
        <v>20</v>
      </c>
      <c r="H7" s="22" t="s">
        <v>21</v>
      </c>
      <c r="I7" s="19"/>
      <c r="J7" s="19"/>
      <c r="K7" s="19"/>
      <c r="L7" s="8" t="s">
        <v>20</v>
      </c>
      <c r="M7" s="8" t="s">
        <v>21</v>
      </c>
      <c r="N7" s="19"/>
      <c r="O7" s="19"/>
      <c r="P7" s="19"/>
      <c r="Q7" s="21"/>
    </row>
    <row r="8" ht="57" customHeight="true" spans="1:17">
      <c r="A8" s="9" t="s">
        <v>22</v>
      </c>
      <c r="B8" s="20"/>
      <c r="C8" s="21" t="s">
        <v>23</v>
      </c>
      <c r="D8" s="21">
        <v>2700000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1"/>
    </row>
    <row r="9" ht="57" customHeight="true" spans="1:17">
      <c r="A9" s="13" t="s">
        <v>24</v>
      </c>
      <c r="B9" s="22" t="s">
        <v>25</v>
      </c>
      <c r="C9" s="21"/>
      <c r="D9" s="21"/>
      <c r="E9" s="22">
        <f>G9+L9</f>
        <v>1132</v>
      </c>
      <c r="F9" s="22">
        <f>H9+M9</f>
        <v>1561560</v>
      </c>
      <c r="G9" s="22">
        <f>I9+J9+K9</f>
        <v>220</v>
      </c>
      <c r="H9" s="22">
        <f>(I9*240+J9*270+K9*310)*12</f>
        <v>659040</v>
      </c>
      <c r="I9" s="22">
        <v>172</v>
      </c>
      <c r="J9" s="22">
        <v>31</v>
      </c>
      <c r="K9" s="22">
        <v>17</v>
      </c>
      <c r="L9" s="22">
        <f>N9+O9+P9</f>
        <v>912</v>
      </c>
      <c r="M9" s="22">
        <f>(N9*80+O9*90+P9*100)*12</f>
        <v>902520</v>
      </c>
      <c r="N9" s="22">
        <v>750</v>
      </c>
      <c r="O9" s="22">
        <v>99</v>
      </c>
      <c r="P9" s="22">
        <v>63</v>
      </c>
      <c r="Q9" s="21"/>
    </row>
    <row r="10" ht="59" customHeight="true" spans="1:17">
      <c r="A10" s="19"/>
      <c r="B10" s="22" t="s">
        <v>26</v>
      </c>
      <c r="C10" s="22"/>
      <c r="D10" s="22"/>
      <c r="E10" s="22">
        <f>G10+L10</f>
        <v>1016</v>
      </c>
      <c r="F10" s="22">
        <f>H10+M10</f>
        <v>1366080</v>
      </c>
      <c r="G10" s="22">
        <v>180</v>
      </c>
      <c r="H10" s="22">
        <f>(I10*240+J10*270+K10*310)*12</f>
        <v>540600</v>
      </c>
      <c r="I10" s="22">
        <v>141</v>
      </c>
      <c r="J10" s="22">
        <v>22</v>
      </c>
      <c r="K10" s="22">
        <v>17</v>
      </c>
      <c r="L10" s="22">
        <f>N10+O10+P10</f>
        <v>836</v>
      </c>
      <c r="M10" s="22">
        <f>(N10*80+O10*90+P10*100)*12</f>
        <v>825480</v>
      </c>
      <c r="N10" s="22">
        <v>699</v>
      </c>
      <c r="O10" s="22">
        <v>83</v>
      </c>
      <c r="P10" s="22">
        <v>54</v>
      </c>
      <c r="Q10" s="21"/>
    </row>
    <row r="11" ht="64" customHeight="true" spans="1:17">
      <c r="A11" s="22" t="s">
        <v>27</v>
      </c>
      <c r="B11" s="22"/>
      <c r="C11" s="22" t="s">
        <v>23</v>
      </c>
      <c r="D11" s="21">
        <v>2700000</v>
      </c>
      <c r="E11" s="22">
        <f>G11+L11</f>
        <v>2148</v>
      </c>
      <c r="F11" s="21">
        <f>H11+M11</f>
        <v>2927640</v>
      </c>
      <c r="G11" s="22">
        <f>I11+J11+K11</f>
        <v>400</v>
      </c>
      <c r="H11" s="22">
        <f>SUM(H8:H10)</f>
        <v>1199640</v>
      </c>
      <c r="I11" s="22">
        <f>SUM(I8:I10)</f>
        <v>313</v>
      </c>
      <c r="J11" s="22">
        <f>SUM(J8:J10)</f>
        <v>53</v>
      </c>
      <c r="K11" s="22">
        <f>SUM(K8:K10)</f>
        <v>34</v>
      </c>
      <c r="L11" s="22">
        <f>N11+O11+P11</f>
        <v>1748</v>
      </c>
      <c r="M11" s="22">
        <f>SUM(M8:M10)</f>
        <v>1728000</v>
      </c>
      <c r="N11" s="22">
        <f>SUM(N8:N10)</f>
        <v>1449</v>
      </c>
      <c r="O11" s="22">
        <f>SUM(O8:O10)</f>
        <v>182</v>
      </c>
      <c r="P11" s="22">
        <f>SUM(P8:P10)</f>
        <v>117</v>
      </c>
      <c r="Q11" s="21"/>
    </row>
    <row r="12" customFormat="true" spans="12:12">
      <c r="L12" s="25"/>
    </row>
    <row r="15" customFormat="true" spans="10:10">
      <c r="J15" s="26"/>
    </row>
    <row r="16" customFormat="true" spans="13:13">
      <c r="M16" s="25"/>
    </row>
    <row r="17" customFormat="true" spans="13:13">
      <c r="M17" s="25"/>
    </row>
  </sheetData>
  <mergeCells count="22">
    <mergeCell ref="A2:Q2"/>
    <mergeCell ref="P3:Q3"/>
    <mergeCell ref="C4:D4"/>
    <mergeCell ref="E4:P4"/>
    <mergeCell ref="G5:K5"/>
    <mergeCell ref="L5:P5"/>
    <mergeCell ref="G6:H6"/>
    <mergeCell ref="L6:M6"/>
    <mergeCell ref="A8:B8"/>
    <mergeCell ref="A9:A10"/>
    <mergeCell ref="C5:C7"/>
    <mergeCell ref="D5:D7"/>
    <mergeCell ref="E5:E7"/>
    <mergeCell ref="F5:F7"/>
    <mergeCell ref="I6:I7"/>
    <mergeCell ref="J6:J7"/>
    <mergeCell ref="K6:K7"/>
    <mergeCell ref="N6:N7"/>
    <mergeCell ref="O6:O7"/>
    <mergeCell ref="P6:P7"/>
    <mergeCell ref="Q5:Q11"/>
    <mergeCell ref="A4:B7"/>
  </mergeCells>
  <printOptions horizontalCentered="true"/>
  <pageMargins left="0.354166666666667" right="0.354166666666667" top="1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2023-08-23T17:08:00Z</dcterms:created>
  <dcterms:modified xsi:type="dcterms:W3CDTF">2023-09-28T08:21:05Z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9115E9C36B7C4A5DB7B38D71B2EA9BFB_11</vt:lpwstr>
  </property>
  <property fmtid="{D5CDD505-2E9C-101B-9397-08002B2CF9AE}" pid="3" name="KSOProductBuildVer">
    <vt:lpwstr>2052-11.8.2.10290</vt:lpwstr>
  </property>
</Properties>
</file>