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721" firstSheet="3" activeTab="2"/>
  </bookViews>
  <sheets>
    <sheet name="快报表" sheetId="1" r:id="rId1"/>
    <sheet name="配租配售表" sheetId="2" r:id="rId2"/>
    <sheet name="新开工项目情况表" sheetId="3" r:id="rId3"/>
    <sheet name="基本建成项目情况表" sheetId="4" r:id="rId4"/>
    <sheet name="入住项目情况表" sheetId="5" r:id="rId5"/>
    <sheet name="配套基础设施完成投资情况表" sheetId="6" r:id="rId6"/>
    <sheet name="公租房入住项目清单" sheetId="7" r:id="rId7"/>
    <sheet name="公租房入住参考表"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<sst xmlns="http://schemas.openxmlformats.org/spreadsheetml/2006/main" count="705" uniqueCount="319">
  <si>
    <t>2016年保障性安居工程建设进展情况快报表</t>
  </si>
  <si>
    <t xml:space="preserve"> </t>
  </si>
  <si>
    <t>填报单位（盖章）:</t>
  </si>
  <si>
    <t>月报年月：</t>
  </si>
  <si>
    <t>单位：套、户、平方米、万元</t>
  </si>
  <si>
    <t>分类\指标</t>
  </si>
  <si>
    <t>年度计划投资</t>
  </si>
  <si>
    <t>2016年1月至报告期末</t>
  </si>
  <si>
    <t>入住套数</t>
  </si>
  <si>
    <t>棚户区征收情况</t>
  </si>
  <si>
    <t>保障性住房（棚户区安置房）建设情况</t>
  </si>
  <si>
    <t>签订征收补偿协议户数</t>
  </si>
  <si>
    <t>征收面积</t>
  </si>
  <si>
    <t>新开工</t>
  </si>
  <si>
    <t>基本建成</t>
  </si>
  <si>
    <t>竣工</t>
  </si>
  <si>
    <t>完成投资</t>
  </si>
  <si>
    <t>合计</t>
  </si>
  <si>
    <t>其中：新建安置住房安置</t>
  </si>
  <si>
    <t>其中：货币化安置</t>
  </si>
  <si>
    <t>套数</t>
  </si>
  <si>
    <t>面积</t>
  </si>
  <si>
    <t>政府收购房源安置</t>
  </si>
  <si>
    <t>政府搭桥，居民选购商品房安置</t>
  </si>
  <si>
    <t>居民自由支配货币补偿款</t>
  </si>
  <si>
    <t>1-8合计</t>
  </si>
  <si>
    <t>1、公共租赁住房小计</t>
  </si>
  <si>
    <t>——</t>
  </si>
  <si>
    <t>其中：新建改建</t>
  </si>
  <si>
    <t>　　　购买</t>
  </si>
  <si>
    <t>　　　长期租赁</t>
  </si>
  <si>
    <t>2、经济适用住房</t>
  </si>
  <si>
    <t>3、限价商品住房</t>
  </si>
  <si>
    <t>4、城市棚户区</t>
  </si>
  <si>
    <t>5、国有工矿棚户区</t>
  </si>
  <si>
    <t>6、国有林区（场）棚户区（危旧房）</t>
  </si>
  <si>
    <t>7、国有垦区危房</t>
  </si>
  <si>
    <t>8、中央下放地方煤矿棚户区</t>
  </si>
  <si>
    <t>低收入住房保障家庭
租赁补贴</t>
  </si>
  <si>
    <t>说明：1、本快报为月报，每月底前汇总上报至住房和城乡建设部住房保障司，统计期间为年初至本月25日间的累计进展情况。</t>
  </si>
  <si>
    <t>　　　2、本快报统计的项目包括：年1月至报告期末新开工项目，往年开工结转到年继续施工的续建项目和往年停工年复工项目。</t>
  </si>
  <si>
    <t>　　　3、基本建成和竣工按照建保规函﹝2011﹞30号规定的口径进行统计，都指报告期内（年初至月末）发生的量。</t>
  </si>
  <si>
    <t>　　　4、廉租住房和公共租赁住房区分新建改建、购买和长期租赁三种情形。其中，新建改建填写开工、基本建成（竣工）和完成投资情况，购买和长期租赁以签订购买及租赁协议日期计基本建成情况，不填写开工和竣工情况，相应的购买和租赁支出计入完成投资。购买和租赁的住房，签订协议后即视为开工和基本建成（竣工）。</t>
  </si>
  <si>
    <t xml:space="preserve">　　　5、各类棚户区改造的签订协议户数和安置房建设情况分别统计，互不交叉重复。将保障性住房用作棚户区改造安置住房的，不得重复统计。     </t>
  </si>
  <si>
    <t>　　　6、廉租住房租赁补贴发放情况，年度计划发放补贴资金总额填在“年度计划投资”栏，报告期内实际发放的总户数填在“新开工套数”栏，报告期内新增发放的户数填在“竣工套数”栏，同期发放租赁补贴资金支出总额填在“完成投资”栏。</t>
  </si>
  <si>
    <t>　　　7、入住套数：指年初至报告期末，按照当地住宅小区竣工综合验收有关规定，城镇保障性安居工程项目已经过竣工综合验收，住房保障部门或开发建设单位向保障对象办理交付使用手续的套数。</t>
  </si>
  <si>
    <t>城镇保障性住房配租情况表</t>
  </si>
  <si>
    <t>表    号：城保1表</t>
  </si>
  <si>
    <t>制定机关：住房和城乡建设部</t>
  </si>
  <si>
    <t>批准机关：国家统计局</t>
  </si>
  <si>
    <t>2016年   4 月</t>
  </si>
  <si>
    <t>批准文号：国统制〔2014〕号</t>
  </si>
  <si>
    <t>填报机关名称：民和县房产局</t>
  </si>
  <si>
    <t>有效期至：    年     月</t>
  </si>
  <si>
    <t>指标名称</t>
  </si>
  <si>
    <t>廉租住房保障</t>
  </si>
  <si>
    <t>公共租赁住房保障</t>
  </si>
  <si>
    <t>备注</t>
  </si>
  <si>
    <t>其中：租赁补贴</t>
  </si>
  <si>
    <t>其中：实物配租</t>
  </si>
  <si>
    <t>甲</t>
  </si>
  <si>
    <t>乙</t>
  </si>
  <si>
    <t>丙</t>
  </si>
  <si>
    <t>本期末累计已实施保障户数</t>
  </si>
  <si>
    <t>户</t>
  </si>
  <si>
    <t>本期末正在实施保障户数</t>
  </si>
  <si>
    <t>自年初至本期新增保障户数</t>
  </si>
  <si>
    <t>其中：进入保障户数</t>
  </si>
  <si>
    <t>退出保障户数</t>
  </si>
  <si>
    <t>备注：廉租住房保障租赁补贴填写财政下达计划并实际发放的租赁补贴户数。</t>
  </si>
  <si>
    <t>2016年城镇保障性安居工程建设新开工项目情况表（11月份）</t>
  </si>
  <si>
    <t>填报单位（盖章）：民和县</t>
  </si>
  <si>
    <t>单位：套、户、万元</t>
  </si>
  <si>
    <t>序号</t>
  </si>
  <si>
    <t>地区</t>
  </si>
  <si>
    <t>项目名称</t>
  </si>
  <si>
    <t>建设规模</t>
  </si>
  <si>
    <t>计划总投资</t>
  </si>
  <si>
    <t>投资完成情况</t>
  </si>
  <si>
    <t>建设地址</t>
  </si>
  <si>
    <t>建设方式</t>
  </si>
  <si>
    <t>开工套数</t>
  </si>
  <si>
    <t>形象进度</t>
  </si>
  <si>
    <t>项目实施单位</t>
  </si>
  <si>
    <t>项目单位联系方式</t>
  </si>
  <si>
    <t>户数</t>
  </si>
  <si>
    <t>平方米</t>
  </si>
  <si>
    <t>当年计划完成投资</t>
  </si>
  <si>
    <t>实际完成投资</t>
  </si>
  <si>
    <t>其中：当月完成投资</t>
  </si>
  <si>
    <t>联系人</t>
  </si>
  <si>
    <t>联系电话</t>
  </si>
  <si>
    <t>民和县</t>
  </si>
  <si>
    <t>民和县川口镇南大街综合整治项目</t>
  </si>
  <si>
    <t>川口镇南大街</t>
  </si>
  <si>
    <t>综合整治</t>
  </si>
  <si>
    <t>正在施工</t>
  </si>
  <si>
    <t>民和县房产局</t>
  </si>
  <si>
    <t>侯建功</t>
  </si>
  <si>
    <t>川垣南路105亩区棚改</t>
  </si>
  <si>
    <t>川垣南路</t>
  </si>
  <si>
    <t>新建</t>
  </si>
  <si>
    <t>编制方案</t>
  </si>
  <si>
    <t>县城中心城区拆迁货币安置</t>
  </si>
  <si>
    <t>货币安置</t>
  </si>
  <si>
    <t>正在拆迁</t>
  </si>
  <si>
    <t>2016年城镇保障性安居工程建设基本建成项目情况表（11月份）</t>
  </si>
  <si>
    <t>填报单位（盖章）：民和县房产局</t>
  </si>
  <si>
    <t>项目年份</t>
  </si>
  <si>
    <t>计划基本建成数</t>
  </si>
  <si>
    <t>实际完成情况</t>
  </si>
  <si>
    <t>2014年</t>
  </si>
  <si>
    <t>史纳、享堂片区棚改</t>
  </si>
  <si>
    <t>川口镇史纳村</t>
  </si>
  <si>
    <t>政府集中新建</t>
  </si>
  <si>
    <t>主体施工</t>
  </si>
  <si>
    <t>驮岭新区棚户区改造</t>
  </si>
  <si>
    <t>川口镇驮岭村</t>
  </si>
  <si>
    <t>2015年</t>
  </si>
  <si>
    <t>乡镇公租房</t>
  </si>
  <si>
    <t>杏儿乡、转导乡、前河乡、李二卜镇</t>
  </si>
  <si>
    <t>乡镇代建</t>
  </si>
  <si>
    <t>杏儿乡、转导乡、李二卜镇、前河乡</t>
  </si>
  <si>
    <t>官亭镇综合整治</t>
  </si>
  <si>
    <t>民和县官亭镇</t>
  </si>
  <si>
    <t>县房产局</t>
  </si>
  <si>
    <t>川口镇胡同道综合整治</t>
  </si>
  <si>
    <t>民和县川口镇</t>
  </si>
  <si>
    <t>已完工</t>
  </si>
  <si>
    <t>帝豪花园三期棚改</t>
  </si>
  <si>
    <t>民和县川垣新区</t>
  </si>
  <si>
    <t>川垣五路以东片区棚改</t>
  </si>
  <si>
    <t>2016年</t>
  </si>
  <si>
    <t>川口镇南大街综合整治</t>
  </si>
  <si>
    <t>民和县川口镇南大街</t>
  </si>
  <si>
    <t>2016年城镇保障性安居工程建设入住项目情况表（ 11月份）</t>
  </si>
  <si>
    <t>计划入住数</t>
  </si>
  <si>
    <t>实际入住数</t>
  </si>
  <si>
    <t>2011年</t>
  </si>
  <si>
    <t>川垣南路105亩区</t>
  </si>
  <si>
    <t>政府主导建设</t>
  </si>
  <si>
    <t>民和县农业局片区棚改</t>
  </si>
  <si>
    <t>川口镇东垣村</t>
  </si>
  <si>
    <t>企业负责建设</t>
  </si>
  <si>
    <t>凯翔房地产开发有限公司</t>
  </si>
  <si>
    <t>民和县川垣清真寺片区棚改</t>
  </si>
  <si>
    <t>川垣新区</t>
  </si>
  <si>
    <t>德丰房地产开发有限公司</t>
  </si>
  <si>
    <t>官亭综合整治</t>
  </si>
  <si>
    <t>官亭镇</t>
  </si>
  <si>
    <t>待验收</t>
  </si>
  <si>
    <t>川口镇综合整治</t>
  </si>
  <si>
    <t>川口镇</t>
  </si>
  <si>
    <t>川口镇南庄子综合整治</t>
  </si>
  <si>
    <t>川口镇南庄子村</t>
  </si>
  <si>
    <t>青海省在建保障性安居工程配套基础设施建设中央预算内投资计划完成情况表</t>
  </si>
  <si>
    <t>单位：万元</t>
  </si>
  <si>
    <t>类型</t>
  </si>
  <si>
    <t>分解下达计划文号</t>
  </si>
  <si>
    <t>建设
性质</t>
  </si>
  <si>
    <t>开工
年份</t>
  </si>
  <si>
    <t>建成
年份</t>
  </si>
  <si>
    <t>总投资</t>
  </si>
  <si>
    <t>已下达中央预算内投资</t>
  </si>
  <si>
    <t>完成投资情况</t>
  </si>
  <si>
    <t>年度建设内容</t>
  </si>
  <si>
    <t>工程形象进度</t>
  </si>
  <si>
    <t>自年初累计完成投资</t>
  </si>
  <si>
    <t>其中：当月完成投资情况</t>
  </si>
  <si>
    <t>棚户区改造</t>
  </si>
  <si>
    <t>青发改投资【2015】416号</t>
  </si>
  <si>
    <t>帝豪花园棚户区改造配套基础设施</t>
  </si>
  <si>
    <t>棚户区改造安置房400套，配套基础设施水、电、路、气等</t>
  </si>
  <si>
    <t>小区道路1.2公里、给水管网3.4公里、排水5公里、供热3公里</t>
  </si>
  <si>
    <t>已完成小区道路0.6公里、给排水3.2公里、供热3公里</t>
  </si>
  <si>
    <t>青发改投资【2015】102号</t>
  </si>
  <si>
    <t>史纳片区棚改配套基础设施</t>
  </si>
  <si>
    <t>国有工矿棚户区改造400套，配套基础设施水、电、路、气等</t>
  </si>
  <si>
    <t>小区道路0.6公里、给水管网2.4公里、排水1.5公里、供热1公里</t>
  </si>
  <si>
    <t>已完成小区道路0.6公里、给排水2.4公里、供热1公里</t>
  </si>
  <si>
    <t>青发改投资【2015】416号、青发改投资【2015】682号</t>
  </si>
  <si>
    <t>驮岭新区棚户区改造配套基础设施</t>
  </si>
  <si>
    <t>棚户区改造安置房1600套，配套基础设施水、电、路、气等</t>
  </si>
  <si>
    <t>已完成小区道路0.3公里、给排水1.2公里</t>
  </si>
  <si>
    <t>青发改投资【2015】682号</t>
  </si>
  <si>
    <t>史纳享堂片区棚改配套基础设施</t>
  </si>
  <si>
    <t>棚户区改造安置房1702套，配套基础设施水、电、路、气等</t>
  </si>
  <si>
    <t>已完成小区道路0.6公里、给排水1.3公里</t>
  </si>
  <si>
    <t>青发改投资【2016】339号</t>
  </si>
  <si>
    <t>民和县驮岭新区棚户区改造配套基础设施</t>
  </si>
  <si>
    <t>绿化35384平方米，停车位2910平方米以及围墙、监控、环卫设施等</t>
  </si>
  <si>
    <t>停车位、小区道路等</t>
  </si>
  <si>
    <t>已完成停车位、小区道路等</t>
  </si>
  <si>
    <t>民和县下集场棚户区改造配套基础设施</t>
  </si>
  <si>
    <t>道路6300平方米、给水1900平方米，排水3800平方米，路灯56盏，以及供气、供电管网，绿化等</t>
  </si>
  <si>
    <t>民和县史纳、享堂片区棚户区改造配套基础设施</t>
  </si>
  <si>
    <t>道路10000平方米、给水3.6公里，排水6.2公里，路灯128盏，以及供气、供电管网，绿化等</t>
  </si>
  <si>
    <t>民和川垣南路保障性住房配套基础设施</t>
  </si>
  <si>
    <t>绿化32202平方米，以及围墙、停车位、监控、环卫设施等</t>
  </si>
  <si>
    <t>民和县金塔花园保障房小区配套基础设施</t>
  </si>
  <si>
    <t>道路5100平方米、给水0.45公里，排水0.9里，路灯30盏，以及供气、供电管网，绿化等</t>
  </si>
  <si>
    <t>原民和一中片区棚改配套基础设施</t>
  </si>
  <si>
    <t>道路1650平方米、给水0.7公里，排水1.4里，路灯22盏，以及供气、供电管网，绿化等</t>
  </si>
  <si>
    <t>民和县宏鑫阳光城保障房片区配套基础设施</t>
  </si>
  <si>
    <t>道路840平方米、给水0.24公里，排水0.48里，路灯10盏，以及供气、供电管网，绿化等</t>
  </si>
  <si>
    <t>民和县东垣清真寺片区棚改配套基础设施</t>
  </si>
  <si>
    <t>道路1680平方米、给水0.48公里，排0.96里，路灯20盏，以及供气、供电管网，绿化等</t>
  </si>
  <si>
    <t>民和县帝豪花园三期棚改配套基础设施</t>
  </si>
  <si>
    <t>道路2550平方米、给水0.23公里，排水0.46里，路灯20盏，以及供气、供电管网，绿化等</t>
  </si>
  <si>
    <t>民和县山城兰泽郡保障房片区配套基础设施</t>
  </si>
  <si>
    <t>道路450平方米、给水0.3公里，排水0.6里，路灯20盏，以及供气、供电管网，绿化等</t>
  </si>
  <si>
    <t>2016年公共租赁住房（含廉租住房）入住项目清单（  7月份）</t>
  </si>
  <si>
    <t>项目建设地址</t>
  </si>
  <si>
    <t>实际入住情况</t>
  </si>
  <si>
    <t>项目分配单位</t>
  </si>
  <si>
    <t>入住具体时间</t>
  </si>
  <si>
    <t>川垣南路105亩区廉租房</t>
  </si>
  <si>
    <t>集中新建</t>
  </si>
  <si>
    <t>2016年7月份</t>
  </si>
  <si>
    <t>史纳公租房</t>
  </si>
  <si>
    <t>2016年8月份</t>
  </si>
  <si>
    <t>杏儿乡、转导乡、李二卜、前河乡</t>
  </si>
  <si>
    <t>改建或新建</t>
  </si>
  <si>
    <t>2013年</t>
  </si>
  <si>
    <t>工业园西部水电公租房</t>
  </si>
  <si>
    <t>马场垣乡翠泉村</t>
  </si>
  <si>
    <t>西部水电公司</t>
  </si>
  <si>
    <t>川垣南路100亩区</t>
  </si>
  <si>
    <t>2016年11月份</t>
  </si>
  <si>
    <t>备注：2013年以前建设的公共租赁住房（含廉租住房）到今年年底入住率要达到95%以上。</t>
  </si>
  <si>
    <t>2008年-2014年城镇保障性安居工程建设情况表（计划数不含11年购改租）</t>
  </si>
  <si>
    <t>单位：套、户</t>
  </si>
  <si>
    <t>合   计</t>
  </si>
  <si>
    <t>二○○六年以前</t>
  </si>
  <si>
    <t>二○○七年</t>
  </si>
  <si>
    <t>二○○八年</t>
  </si>
  <si>
    <t>二○○九年</t>
  </si>
  <si>
    <t>二○一○年</t>
  </si>
  <si>
    <t>二○一一年</t>
  </si>
  <si>
    <t>二○一二年</t>
  </si>
  <si>
    <t>二○一三年</t>
  </si>
  <si>
    <t>二○一四年</t>
  </si>
  <si>
    <t>二○一五年</t>
  </si>
  <si>
    <t>廉租住房</t>
  </si>
  <si>
    <t>廉租住房（购改租）</t>
  </si>
  <si>
    <t>公共租赁住房</t>
  </si>
  <si>
    <t>计划任务数</t>
  </si>
  <si>
    <t>实际建房数</t>
  </si>
  <si>
    <t>在建</t>
  </si>
  <si>
    <t>基本建成未竣工</t>
  </si>
  <si>
    <t>竣工未分配</t>
  </si>
  <si>
    <t>分配入住数</t>
  </si>
  <si>
    <t>全  省</t>
  </si>
  <si>
    <t>西宁市</t>
  </si>
  <si>
    <t>市本级</t>
  </si>
  <si>
    <t>城东区</t>
  </si>
  <si>
    <t>城中区</t>
  </si>
  <si>
    <t>城西区</t>
  </si>
  <si>
    <t>城北区</t>
  </si>
  <si>
    <t>大通县</t>
  </si>
  <si>
    <t>湟中县</t>
  </si>
  <si>
    <t>湟源县</t>
  </si>
  <si>
    <t>东川工业园区</t>
  </si>
  <si>
    <t>南川工业园区</t>
  </si>
  <si>
    <t>甘河工业园区</t>
  </si>
  <si>
    <t>生物园区</t>
  </si>
  <si>
    <t>海东市</t>
  </si>
  <si>
    <t>平安县</t>
  </si>
  <si>
    <t>乐都县</t>
  </si>
  <si>
    <t>互助县</t>
  </si>
  <si>
    <t>化隆县</t>
  </si>
  <si>
    <t>循化县</t>
  </si>
  <si>
    <t>海东工业园区</t>
  </si>
  <si>
    <t>海北州</t>
  </si>
  <si>
    <t>门源县</t>
  </si>
  <si>
    <t>祁连县</t>
  </si>
  <si>
    <t>刚察县</t>
  </si>
  <si>
    <t>海晏县</t>
  </si>
  <si>
    <t>西海镇</t>
  </si>
  <si>
    <t>青海湖农场</t>
  </si>
  <si>
    <t>黄南州</t>
  </si>
  <si>
    <t>州  直</t>
  </si>
  <si>
    <t>同仁县</t>
  </si>
  <si>
    <t>尖扎县</t>
  </si>
  <si>
    <t>泽库县</t>
  </si>
  <si>
    <t>河南县</t>
  </si>
  <si>
    <t>海南州</t>
  </si>
  <si>
    <t>共和县</t>
  </si>
  <si>
    <t>同德县</t>
  </si>
  <si>
    <t>贵德县</t>
  </si>
  <si>
    <t>兴海县</t>
  </si>
  <si>
    <t>贵南县</t>
  </si>
  <si>
    <t>果洛州</t>
  </si>
  <si>
    <t>玛沁县</t>
  </si>
  <si>
    <t>班玛县</t>
  </si>
  <si>
    <t>甘德县</t>
  </si>
  <si>
    <t>达日县</t>
  </si>
  <si>
    <t>久治县</t>
  </si>
  <si>
    <t>玛多县</t>
  </si>
  <si>
    <t>玉树州</t>
  </si>
  <si>
    <t>州 直</t>
  </si>
  <si>
    <t>玉树市</t>
  </si>
  <si>
    <t>杂多县</t>
  </si>
  <si>
    <t>称多县</t>
  </si>
  <si>
    <t>治多县</t>
  </si>
  <si>
    <t>囊谦县</t>
  </si>
  <si>
    <t>曲麻莱县</t>
  </si>
  <si>
    <t>海西州</t>
  </si>
  <si>
    <t>格尔木市</t>
  </si>
  <si>
    <t>德令哈市</t>
  </si>
  <si>
    <t>乌兰县</t>
  </si>
  <si>
    <t>都兰县</t>
  </si>
  <si>
    <t>天峻县</t>
  </si>
  <si>
    <t>大柴旦行委</t>
  </si>
  <si>
    <t>冷湖行委</t>
  </si>
  <si>
    <t>芒崖行委</t>
  </si>
  <si>
    <t>青海省三江集团有限责任公司</t>
  </si>
  <si>
    <t>青海监狱管理局</t>
  </si>
  <si>
    <t>青海省青海湖旅游集团有限公司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</si>
</sst>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2"/>
      <name val="宋体"/>
      <charset val="134"/>
    </font>
    <font>
      <b/>
      <sz val="12"/>
      <name val="宋体"/>
      <charset val="134"/>
    </font>
    <font>
      <sz val="12"/>
      <color indexed="10"/>
      <name val="宋体"/>
      <charset val="134"/>
    </font>
    <font>
      <b/>
      <sz val="12"/>
      <color indexed="10"/>
      <name val="宋体"/>
      <charset val="134"/>
    </font>
    <font>
      <b/>
      <sz val="22"/>
      <name val="华文中宋"/>
      <charset val="134"/>
    </font>
    <font>
      <sz val="10"/>
      <name val="宋体"/>
      <charset val="134"/>
    </font>
    <font>
      <b/>
      <sz val="12"/>
      <name val="华文中宋"/>
      <charset val="134"/>
    </font>
    <font>
      <sz val="12"/>
      <name val="华文中宋"/>
      <charset val="134"/>
    </font>
    <font>
      <b/>
      <sz val="11"/>
      <name val="华文中宋"/>
      <charset val="134"/>
    </font>
    <font>
      <b/>
      <sz val="11"/>
      <color indexed="10"/>
      <name val="华文中宋"/>
      <charset val="134"/>
    </font>
    <font>
      <b/>
      <sz val="10"/>
      <color indexed="10"/>
      <name val="华文中宋"/>
      <charset val="134"/>
    </font>
    <font>
      <sz val="11"/>
      <color indexed="10"/>
      <name val="华文中宋"/>
      <charset val="134"/>
    </font>
    <font>
      <sz val="10"/>
      <color indexed="10"/>
      <name val="华文中宋"/>
      <charset val="134"/>
    </font>
    <font>
      <b/>
      <sz val="10"/>
      <name val="华文中宋"/>
      <charset val="134"/>
    </font>
    <font>
      <sz val="10"/>
      <name val="华文中宋"/>
      <charset val="134"/>
    </font>
    <font>
      <sz val="10"/>
      <color indexed="12"/>
      <name val="华文中宋"/>
      <charset val="134"/>
    </font>
    <font>
      <sz val="9"/>
      <name val="宋体"/>
      <charset val="134"/>
    </font>
    <font>
      <b/>
      <sz val="18"/>
      <name val="华文中宋"/>
      <charset val="134"/>
    </font>
    <font>
      <b/>
      <sz val="10"/>
      <name val="楷体"/>
      <charset val="134"/>
    </font>
    <font>
      <sz val="11"/>
      <name val="楷体"/>
      <charset val="134"/>
    </font>
    <font>
      <sz val="18"/>
      <name val="华文中宋"/>
      <charset val="134"/>
    </font>
    <font>
      <sz val="10"/>
      <name val="楷体"/>
      <charset val="134"/>
    </font>
    <font>
      <sz val="12"/>
      <name val="楷体"/>
      <charset val="134"/>
    </font>
    <font>
      <sz val="12"/>
      <name val="Times New Roman"/>
      <charset val="134"/>
    </font>
    <font>
      <b/>
      <sz val="10"/>
      <color indexed="8"/>
      <name val="华文中宋"/>
      <charset val="134"/>
    </font>
    <font>
      <sz val="11"/>
      <name val="宋体"/>
      <charset val="134"/>
    </font>
    <font>
      <b/>
      <sz val="10"/>
      <name val="黑体"/>
      <charset val="134"/>
    </font>
    <font>
      <sz val="9"/>
      <color indexed="8"/>
      <name val="宋体"/>
      <charset val="134"/>
    </font>
    <font>
      <b/>
      <sz val="10"/>
      <name val="宋体"/>
      <charset val="134"/>
    </font>
    <font>
      <sz val="9"/>
      <name val="仿宋"/>
      <charset val="134"/>
    </font>
    <font>
      <b/>
      <sz val="20"/>
      <name val="华文中宋"/>
      <charset val="134"/>
    </font>
    <font>
      <sz val="12"/>
      <name val="仿宋"/>
      <charset val="134"/>
    </font>
    <font>
      <b/>
      <sz val="12"/>
      <name val="楷体"/>
      <charset val="134"/>
    </font>
    <font>
      <b/>
      <sz val="16"/>
      <color indexed="8"/>
      <name val="华文中宋"/>
      <charset val="134"/>
    </font>
    <font>
      <sz val="11"/>
      <color indexed="8"/>
      <name val="楷体"/>
      <charset val="134"/>
    </font>
    <font>
      <b/>
      <sz val="11"/>
      <color indexed="8"/>
      <name val="楷体"/>
      <charset val="134"/>
    </font>
    <font>
      <sz val="11"/>
      <color indexed="8"/>
      <name val="华文中宋"/>
      <charset val="134"/>
    </font>
    <font>
      <b/>
      <sz val="11"/>
      <color indexed="8"/>
      <name val="华文中宋"/>
      <charset val="134"/>
    </font>
    <font>
      <sz val="12"/>
      <color indexed="8"/>
      <name val="华文中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u/>
      <sz val="11"/>
      <color indexed="12"/>
      <name val="宋体"/>
      <charset val="134"/>
    </font>
    <font>
      <u/>
      <sz val="11"/>
      <color indexed="20"/>
      <name val="宋体"/>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style="thin">
        <color auto="1"/>
      </left>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61">
    <xf numFmtId="0" fontId="39"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3" borderId="19" applyNumberFormat="0" applyFon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49" fillId="4" borderId="22" applyNumberFormat="0" applyAlignment="0" applyProtection="0"/>
    <xf numFmtId="0" fontId="50" fillId="2" borderId="23" applyNumberFormat="0" applyAlignment="0" applyProtection="0"/>
    <xf numFmtId="0" fontId="51" fillId="2" borderId="22" applyNumberFormat="0" applyAlignment="0" applyProtection="0"/>
    <xf numFmtId="0" fontId="52" fillId="5" borderId="24" applyNumberFormat="0" applyAlignment="0" applyProtection="0"/>
    <xf numFmtId="0" fontId="53" fillId="0" borderId="25" applyNumberFormat="0" applyFill="0" applyAlignment="0" applyProtection="0"/>
    <xf numFmtId="0" fontId="54" fillId="0" borderId="26" applyNumberFormat="0" applyFill="0" applyAlignment="0" applyProtection="0"/>
    <xf numFmtId="0" fontId="55" fillId="6" borderId="0" applyNumberFormat="0" applyBorder="0" applyAlignment="0" applyProtection="0"/>
    <xf numFmtId="0" fontId="56" fillId="7" borderId="0" applyNumberFormat="0" applyBorder="0" applyAlignment="0" applyProtection="0"/>
    <xf numFmtId="0" fontId="57" fillId="8" borderId="0" applyNumberFormat="0" applyBorder="0" applyAlignment="0" applyProtection="0"/>
    <xf numFmtId="0" fontId="58"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42" fillId="2" borderId="0" applyNumberFormat="0" applyBorder="0" applyAlignment="0" applyProtection="0"/>
    <xf numFmtId="0" fontId="42" fillId="14"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42" fillId="3" borderId="0" applyNumberFormat="0" applyBorder="0" applyAlignment="0" applyProtection="0"/>
    <xf numFmtId="0" fontId="42" fillId="8" borderId="0" applyNumberFormat="0" applyBorder="0" applyAlignment="0" applyProtection="0"/>
    <xf numFmtId="0" fontId="58" fillId="4" borderId="0" applyNumberFormat="0" applyBorder="0" applyAlignment="0" applyProtection="0"/>
    <xf numFmtId="0" fontId="58" fillId="16"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42" fillId="6" borderId="0" applyNumberFormat="0" applyBorder="0" applyAlignment="0" applyProtection="0"/>
    <xf numFmtId="0" fontId="42" fillId="14" borderId="0" applyNumberFormat="0" applyBorder="0" applyAlignment="0" applyProtection="0"/>
    <xf numFmtId="0" fontId="58" fillId="14" borderId="0" applyNumberFormat="0" applyBorder="0" applyAlignment="0" applyProtection="0"/>
    <xf numFmtId="0" fontId="0" fillId="0" borderId="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0" fillId="0" borderId="0"/>
    <xf numFmtId="0" fontId="0" fillId="0" borderId="0" applyFont="0" applyProtection="0"/>
    <xf numFmtId="0" fontId="0" fillId="0" borderId="0" applyFont="0" applyProtection="0"/>
    <xf numFmtId="0" fontId="0" fillId="0" borderId="0">
      <alignment vertical="center"/>
    </xf>
  </cellStyleXfs>
  <cellXfs count="175">
    <xf numFmtId="0" fontId="0" fillId="0" borderId="0" xfId="49" applyFont="1" applyAlignment="1"/>
    <xf numFmtId="0" fontId="1" fillId="0" borderId="0" xfId="49" applyFont="1" applyAlignment="1"/>
    <xf numFmtId="0" fontId="2" fillId="0" borderId="0" xfId="49" applyFont="1" applyAlignment="1"/>
    <xf numFmtId="0" fontId="3" fillId="0" borderId="0" xfId="49" applyFont="1" applyAlignment="1"/>
    <xf numFmtId="0" fontId="4" fillId="0" borderId="0" xfId="49" applyFont="1" applyAlignment="1">
      <alignment horizontal="center" vertical="center"/>
    </xf>
    <xf numFmtId="0" fontId="5" fillId="0" borderId="0" xfId="49" applyFont="1" applyAlignment="1">
      <alignment horizontal="center" vertical="center"/>
    </xf>
    <xf numFmtId="0" fontId="6" fillId="0" borderId="1" xfId="49" applyFont="1" applyBorder="1" applyAlignment="1">
      <alignment horizontal="center" vertical="center" wrapText="1"/>
    </xf>
    <xf numFmtId="0" fontId="6" fillId="0" borderId="1" xfId="49" applyFont="1" applyBorder="1" applyAlignment="1">
      <alignment horizontal="center" vertical="center"/>
    </xf>
    <xf numFmtId="0" fontId="7" fillId="0" borderId="1" xfId="49" applyFont="1" applyBorder="1" applyAlignment="1"/>
    <xf numFmtId="0" fontId="8" fillId="0" borderId="1" xfId="49" applyFont="1" applyBorder="1" applyAlignment="1">
      <alignment horizontal="center" vertical="center" wrapText="1"/>
    </xf>
    <xf numFmtId="0" fontId="9" fillId="0" borderId="1" xfId="49" applyFont="1" applyBorder="1" applyAlignment="1">
      <alignment horizontal="center" vertical="center"/>
    </xf>
    <xf numFmtId="0" fontId="10" fillId="0" borderId="1" xfId="49" applyFont="1" applyBorder="1" applyAlignment="1">
      <alignment horizontal="center" vertical="center" wrapText="1"/>
    </xf>
    <xf numFmtId="0" fontId="11" fillId="0" borderId="1" xfId="49" applyFont="1" applyBorder="1" applyAlignment="1">
      <alignment horizontal="center" vertical="center"/>
    </xf>
    <xf numFmtId="0" fontId="12" fillId="0" borderId="1" xfId="49" applyFont="1" applyBorder="1" applyAlignment="1">
      <alignment horizontal="center" vertical="center" wrapText="1"/>
    </xf>
    <xf numFmtId="0" fontId="11" fillId="0" borderId="1" xfId="49" applyFont="1" applyBorder="1" applyAlignment="1">
      <alignment horizontal="center" vertical="center" wrapText="1"/>
    </xf>
    <xf numFmtId="0" fontId="12" fillId="2" borderId="1" xfId="49" applyFont="1" applyFill="1" applyBorder="1" applyAlignment="1">
      <alignment horizontal="center" vertical="center" wrapText="1"/>
    </xf>
    <xf numFmtId="0" fontId="12" fillId="0" borderId="1" xfId="49" applyNumberFormat="1" applyFont="1" applyBorder="1" applyAlignment="1">
      <alignment horizontal="center" vertical="center"/>
    </xf>
    <xf numFmtId="0" fontId="12" fillId="0" borderId="1" xfId="49" applyFont="1" applyBorder="1" applyAlignment="1"/>
    <xf numFmtId="0" fontId="12" fillId="0" borderId="1"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0" fontId="13" fillId="0" borderId="1" xfId="49" applyFont="1" applyBorder="1" applyAlignment="1">
      <alignment horizontal="center" vertical="center" wrapText="1"/>
    </xf>
    <xf numFmtId="0" fontId="14" fillId="0" borderId="1" xfId="49" applyFont="1" applyBorder="1" applyAlignment="1">
      <alignment horizontal="center" vertical="center" wrapText="1"/>
    </xf>
    <xf numFmtId="0" fontId="15" fillId="0" borderId="1" xfId="49" applyFont="1" applyBorder="1" applyAlignment="1">
      <alignment horizontal="center" vertical="center" wrapText="1"/>
    </xf>
    <xf numFmtId="0" fontId="14" fillId="0" borderId="1" xfId="49" applyNumberFormat="1" applyFont="1" applyBorder="1" applyAlignment="1">
      <alignment horizontal="center" vertical="center"/>
    </xf>
    <xf numFmtId="0" fontId="15" fillId="0" borderId="1" xfId="49" applyNumberFormat="1" applyFont="1" applyBorder="1" applyAlignment="1">
      <alignment horizontal="center" vertical="center"/>
    </xf>
    <xf numFmtId="0" fontId="12" fillId="0" borderId="1" xfId="49" applyFont="1" applyFill="1" applyBorder="1" applyAlignment="1">
      <alignment horizontal="center" vertical="center" wrapText="1"/>
    </xf>
    <xf numFmtId="0" fontId="12" fillId="0" borderId="1" xfId="49" applyNumberFormat="1" applyFont="1" applyFill="1" applyBorder="1" applyAlignment="1">
      <alignment horizontal="center" vertical="center"/>
    </xf>
    <xf numFmtId="0" fontId="12" fillId="0" borderId="3" xfId="49" applyNumberFormat="1" applyFont="1" applyFill="1" applyBorder="1" applyAlignment="1">
      <alignment horizontal="center" vertical="center"/>
    </xf>
    <xf numFmtId="0" fontId="12" fillId="0" borderId="4" xfId="49" applyFont="1" applyBorder="1" applyAlignment="1">
      <alignment horizontal="center" vertical="center" wrapText="1"/>
    </xf>
    <xf numFmtId="0" fontId="12" fillId="2" borderId="1" xfId="49" applyFont="1" applyFill="1" applyBorder="1" applyAlignment="1">
      <alignment horizontal="center" vertical="center"/>
    </xf>
    <xf numFmtId="0" fontId="15" fillId="0" borderId="1" xfId="49" applyFont="1" applyBorder="1" applyAlignment="1">
      <alignment horizontal="center" vertical="center"/>
    </xf>
    <xf numFmtId="0" fontId="10" fillId="0" borderId="5" xfId="49" applyFont="1" applyBorder="1" applyAlignment="1">
      <alignment horizontal="center" vertical="center" wrapText="1"/>
    </xf>
    <xf numFmtId="0" fontId="10" fillId="0" borderId="4" xfId="49" applyFont="1" applyBorder="1" applyAlignment="1">
      <alignment horizontal="center" vertical="center" wrapText="1"/>
    </xf>
    <xf numFmtId="0" fontId="12" fillId="0" borderId="1" xfId="49" applyFont="1" applyFill="1" applyBorder="1" applyAlignment="1">
      <alignment horizontal="center" vertical="center"/>
    </xf>
    <xf numFmtId="0" fontId="12" fillId="0" borderId="1" xfId="49" applyFont="1" applyBorder="1" applyAlignment="1" applyProtection="1">
      <alignment horizontal="center" vertical="center" wrapText="1"/>
    </xf>
    <xf numFmtId="0" fontId="12" fillId="0" borderId="4" xfId="49" applyFont="1" applyBorder="1" applyAlignment="1" applyProtection="1">
      <alignment horizontal="center" vertical="center" wrapText="1"/>
    </xf>
    <xf numFmtId="0" fontId="12" fillId="2" borderId="1" xfId="49" applyFont="1" applyFill="1" applyBorder="1" applyAlignment="1"/>
    <xf numFmtId="0" fontId="5" fillId="0" borderId="6" xfId="49" applyFont="1" applyBorder="1" applyAlignment="1">
      <alignment horizontal="right" vertical="center"/>
    </xf>
    <xf numFmtId="0" fontId="0" fillId="0" borderId="0" xfId="49" applyFont="1" applyAlignment="1">
      <alignment horizontal="center" vertical="center"/>
    </xf>
    <xf numFmtId="0" fontId="2" fillId="0" borderId="0" xfId="49" applyFont="1" applyAlignment="1">
      <alignment horizontal="center" vertical="center"/>
    </xf>
    <xf numFmtId="0" fontId="11" fillId="0" borderId="3" xfId="49" applyFont="1" applyBorder="1" applyAlignment="1">
      <alignment horizontal="center" vertical="center"/>
    </xf>
    <xf numFmtId="0" fontId="9" fillId="0" borderId="1" xfId="49" applyFont="1" applyBorder="1" applyAlignment="1">
      <alignment horizontal="center" vertical="center" wrapText="1"/>
    </xf>
    <xf numFmtId="0" fontId="10" fillId="0" borderId="1" xfId="49" applyFont="1" applyBorder="1" applyAlignment="1"/>
    <xf numFmtId="0" fontId="12" fillId="0" borderId="1" xfId="49" applyFont="1" applyFill="1" applyBorder="1" applyAlignment="1"/>
    <xf numFmtId="0" fontId="10" fillId="0" borderId="1" xfId="49" applyFont="1" applyBorder="1" applyAlignment="1">
      <alignment horizontal="center" vertical="center"/>
    </xf>
    <xf numFmtId="0" fontId="15" fillId="0" borderId="1" xfId="49" applyFont="1" applyFill="1" applyBorder="1" applyAlignment="1">
      <alignment horizontal="center" vertical="center" wrapText="1"/>
    </xf>
    <xf numFmtId="0" fontId="16" fillId="0" borderId="0" xfId="49" applyFont="1" applyAlignment="1">
      <alignment vertical="center"/>
    </xf>
    <xf numFmtId="0" fontId="17" fillId="0" borderId="0" xfId="49" applyFont="1" applyFill="1" applyBorder="1" applyAlignment="1">
      <alignment horizontal="center" vertical="center" wrapText="1"/>
    </xf>
    <xf numFmtId="0" fontId="18" fillId="0" borderId="6" xfId="49" applyFont="1" applyFill="1" applyBorder="1" applyAlignment="1">
      <alignment horizontal="left" vertical="center" wrapText="1"/>
    </xf>
    <xf numFmtId="0" fontId="13" fillId="0" borderId="1" xfId="49" applyFont="1" applyFill="1" applyBorder="1" applyAlignment="1">
      <alignment horizontal="center" vertical="center" wrapText="1"/>
    </xf>
    <xf numFmtId="0" fontId="13" fillId="0" borderId="3" xfId="49" applyFont="1" applyFill="1" applyBorder="1" applyAlignment="1">
      <alignment horizontal="center" vertical="center" wrapText="1"/>
    </xf>
    <xf numFmtId="0" fontId="13" fillId="0" borderId="1" xfId="59" applyFont="1" applyFill="1" applyBorder="1" applyAlignment="1">
      <alignment horizontal="center" vertical="center" wrapText="1"/>
    </xf>
    <xf numFmtId="0" fontId="13" fillId="0" borderId="7" xfId="49" applyFont="1" applyFill="1" applyBorder="1" applyAlignment="1">
      <alignment horizontal="center" vertical="center" wrapText="1"/>
    </xf>
    <xf numFmtId="0" fontId="13" fillId="0" borderId="1" xfId="59" applyNumberFormat="1" applyFont="1" applyFill="1" applyBorder="1" applyAlignment="1">
      <alignment horizontal="center" vertical="center" wrapText="1"/>
    </xf>
    <xf numFmtId="0" fontId="16" fillId="0" borderId="1" xfId="49" applyFont="1" applyBorder="1" applyAlignment="1"/>
    <xf numFmtId="0" fontId="16" fillId="0" borderId="1" xfId="49" applyFont="1" applyBorder="1" applyAlignment="1">
      <alignment wrapText="1"/>
    </xf>
    <xf numFmtId="0" fontId="0" fillId="0" borderId="1" xfId="49" applyFont="1" applyBorder="1" applyAlignment="1"/>
    <xf numFmtId="0" fontId="1" fillId="0" borderId="1" xfId="49" applyFont="1" applyBorder="1" applyAlignment="1"/>
    <xf numFmtId="0" fontId="19" fillId="0" borderId="8" xfId="49" applyFont="1" applyBorder="1" applyAlignment="1"/>
    <xf numFmtId="0" fontId="20" fillId="0" borderId="0" xfId="49" applyFont="1" applyAlignment="1">
      <alignment vertical="center"/>
    </xf>
    <xf numFmtId="0" fontId="0" fillId="0" borderId="0" xfId="49" applyFont="1" applyAlignment="1">
      <alignment vertical="center"/>
    </xf>
    <xf numFmtId="0" fontId="21" fillId="0" borderId="0" xfId="49" applyFont="1" applyBorder="1" applyAlignment="1">
      <alignment horizontal="right" vertical="center" wrapText="1"/>
    </xf>
    <xf numFmtId="0" fontId="22" fillId="0" borderId="0" xfId="49" applyFont="1" applyAlignment="1">
      <alignment horizontal="right" vertical="center"/>
    </xf>
    <xf numFmtId="0" fontId="13" fillId="0" borderId="1" xfId="60" applyFont="1" applyFill="1" applyBorder="1" applyAlignment="1">
      <alignment horizontal="center" vertical="center" wrapText="1"/>
    </xf>
    <xf numFmtId="0" fontId="13" fillId="0" borderId="1" xfId="49" applyFont="1" applyBorder="1" applyAlignment="1">
      <alignment horizontal="center" vertical="center"/>
    </xf>
    <xf numFmtId="0" fontId="13" fillId="0" borderId="7" xfId="49" applyFont="1" applyBorder="1" applyAlignment="1">
      <alignment horizontal="center" vertical="center" wrapText="1"/>
    </xf>
    <xf numFmtId="0" fontId="13" fillId="0" borderId="1" xfId="49" applyFont="1" applyFill="1" applyBorder="1" applyAlignment="1">
      <alignment vertical="center" wrapText="1"/>
    </xf>
    <xf numFmtId="57" fontId="16" fillId="0" borderId="1" xfId="49" applyNumberFormat="1" applyFont="1" applyBorder="1" applyAlignment="1"/>
    <xf numFmtId="0" fontId="23" fillId="0" borderId="0" xfId="49" applyFont="1" applyFill="1" applyAlignment="1"/>
    <xf numFmtId="0" fontId="5" fillId="0" borderId="0" xfId="49" applyFont="1" applyFill="1" applyAlignment="1"/>
    <xf numFmtId="0" fontId="5" fillId="0" borderId="0" xfId="49" applyNumberFormat="1" applyFont="1" applyAlignment="1">
      <alignment wrapText="1"/>
    </xf>
    <xf numFmtId="0" fontId="5" fillId="0" borderId="0" xfId="49" applyFont="1" applyAlignment="1"/>
    <xf numFmtId="0" fontId="0" fillId="0" borderId="0" xfId="49" applyFont="1" applyBorder="1" applyAlignment="1"/>
    <xf numFmtId="0" fontId="17" fillId="0" borderId="0" xfId="49" applyFont="1" applyFill="1" applyAlignment="1">
      <alignment horizontal="center" vertical="center" wrapText="1"/>
    </xf>
    <xf numFmtId="0" fontId="17" fillId="0" borderId="0" xfId="49" applyFont="1" applyFill="1" applyAlignment="1">
      <alignment horizontal="center" vertical="center"/>
    </xf>
    <xf numFmtId="0" fontId="18" fillId="0" borderId="9" xfId="49" applyFont="1" applyFill="1" applyBorder="1" applyAlignment="1">
      <alignment vertical="center" wrapText="1"/>
    </xf>
    <xf numFmtId="0" fontId="22" fillId="0" borderId="9" xfId="49" applyFont="1" applyFill="1" applyBorder="1" applyAlignment="1">
      <alignment vertical="center"/>
    </xf>
    <xf numFmtId="0" fontId="23" fillId="0" borderId="0" xfId="49" applyFont="1" applyFill="1" applyAlignment="1">
      <alignment horizontal="center"/>
    </xf>
    <xf numFmtId="0" fontId="13" fillId="0" borderId="10" xfId="49" applyFont="1" applyFill="1" applyBorder="1" applyAlignment="1">
      <alignment horizontal="center" vertical="center" wrapText="1"/>
    </xf>
    <xf numFmtId="0" fontId="13" fillId="0" borderId="11" xfId="49" applyFont="1" applyFill="1" applyBorder="1" applyAlignment="1">
      <alignment horizontal="center" vertical="center" wrapText="1"/>
    </xf>
    <xf numFmtId="0" fontId="24" fillId="0" borderId="11" xfId="59" applyNumberFormat="1" applyFont="1" applyFill="1" applyBorder="1" applyAlignment="1" applyProtection="1">
      <alignment horizontal="center" vertical="center" wrapText="1"/>
    </xf>
    <xf numFmtId="0" fontId="24" fillId="0" borderId="11" xfId="59" applyNumberFormat="1" applyFont="1" applyFill="1" applyBorder="1" applyAlignment="1" applyProtection="1">
      <alignment horizontal="center" vertical="center"/>
    </xf>
    <xf numFmtId="0" fontId="14" fillId="0" borderId="12" xfId="49" applyFont="1" applyFill="1" applyBorder="1" applyAlignment="1">
      <alignment vertical="center" wrapText="1"/>
    </xf>
    <xf numFmtId="0" fontId="14" fillId="0" borderId="7" xfId="49" applyFont="1" applyFill="1" applyBorder="1" applyAlignment="1">
      <alignment vertical="center"/>
    </xf>
    <xf numFmtId="0" fontId="14" fillId="0" borderId="7" xfId="49" applyFont="1" applyFill="1" applyBorder="1" applyAlignment="1">
      <alignment horizontal="center" vertical="center"/>
    </xf>
    <xf numFmtId="0" fontId="5" fillId="0" borderId="1" xfId="49" applyNumberFormat="1" applyFont="1" applyBorder="1" applyAlignment="1">
      <alignment wrapText="1"/>
    </xf>
    <xf numFmtId="57" fontId="5" fillId="0" borderId="1" xfId="49" applyNumberFormat="1" applyFont="1" applyBorder="1" applyAlignment="1">
      <alignment wrapText="1"/>
    </xf>
    <xf numFmtId="0" fontId="5" fillId="0" borderId="1" xfId="49" applyFont="1" applyBorder="1" applyAlignment="1">
      <alignment wrapText="1"/>
    </xf>
    <xf numFmtId="0" fontId="5" fillId="0" borderId="1" xfId="49" applyFont="1" applyBorder="1" applyAlignment="1"/>
    <xf numFmtId="57" fontId="5" fillId="0" borderId="1" xfId="49" applyNumberFormat="1" applyFont="1" applyBorder="1" applyAlignment="1"/>
    <xf numFmtId="0" fontId="23" fillId="0" borderId="0" xfId="49" applyFont="1" applyFill="1" applyBorder="1" applyAlignment="1"/>
    <xf numFmtId="0" fontId="21" fillId="0" borderId="9" xfId="49" applyFont="1" applyFill="1" applyBorder="1" applyAlignment="1">
      <alignment horizontal="right" vertical="center"/>
    </xf>
    <xf numFmtId="0" fontId="21" fillId="0" borderId="9" xfId="49" applyFont="1" applyBorder="1" applyAlignment="1">
      <alignment horizontal="right" vertical="center"/>
    </xf>
    <xf numFmtId="0" fontId="24" fillId="0" borderId="13" xfId="59" applyNumberFormat="1" applyFont="1" applyFill="1" applyBorder="1" applyAlignment="1" applyProtection="1">
      <alignment horizontal="center" vertical="center" wrapText="1"/>
    </xf>
    <xf numFmtId="0" fontId="14" fillId="0" borderId="10" xfId="49" applyFont="1" applyBorder="1" applyAlignment="1">
      <alignment horizontal="center" vertical="center" wrapText="1"/>
    </xf>
    <xf numFmtId="0" fontId="13" fillId="0" borderId="14" xfId="49" applyFont="1" applyFill="1" applyBorder="1" applyAlignment="1">
      <alignment vertical="center" wrapText="1"/>
    </xf>
    <xf numFmtId="0" fontId="24" fillId="0" borderId="13" xfId="59" applyNumberFormat="1" applyFont="1" applyFill="1" applyBorder="1" applyAlignment="1" applyProtection="1">
      <alignment horizontal="center" vertical="center"/>
    </xf>
    <xf numFmtId="0" fontId="0" fillId="0" borderId="6" xfId="49" applyFont="1" applyBorder="1" applyAlignment="1">
      <alignment vertical="center" wrapText="1"/>
    </xf>
    <xf numFmtId="0" fontId="14" fillId="0" borderId="15" xfId="49" applyFont="1" applyFill="1" applyBorder="1" applyAlignment="1">
      <alignment vertical="center"/>
    </xf>
    <xf numFmtId="0" fontId="5" fillId="0" borderId="0" xfId="49" applyFont="1" applyFill="1" applyBorder="1" applyAlignment="1"/>
    <xf numFmtId="0" fontId="16" fillId="0" borderId="1" xfId="49" applyNumberFormat="1" applyFont="1" applyBorder="1" applyAlignment="1">
      <alignment wrapText="1"/>
    </xf>
    <xf numFmtId="0" fontId="5" fillId="0" borderId="4" xfId="49" applyNumberFormat="1" applyFont="1" applyBorder="1" applyAlignment="1">
      <alignment wrapText="1"/>
    </xf>
    <xf numFmtId="0" fontId="5" fillId="0" borderId="0" xfId="49" applyNumberFormat="1" applyFont="1" applyBorder="1" applyAlignment="1">
      <alignment wrapText="1"/>
    </xf>
    <xf numFmtId="0" fontId="5" fillId="0" borderId="4" xfId="49" applyFont="1" applyBorder="1" applyAlignment="1"/>
    <xf numFmtId="0" fontId="5" fillId="0" borderId="0" xfId="49" applyFont="1" applyBorder="1" applyAlignment="1"/>
    <xf numFmtId="0" fontId="0" fillId="0" borderId="4" xfId="49" applyFont="1" applyBorder="1" applyAlignment="1"/>
    <xf numFmtId="0" fontId="25" fillId="0" borderId="0" xfId="49" applyNumberFormat="1" applyFont="1" applyAlignment="1">
      <alignment horizontal="center" vertical="center" wrapText="1"/>
    </xf>
    <xf numFmtId="0" fontId="26" fillId="0" borderId="6" xfId="49" applyFont="1" applyBorder="1" applyAlignment="1">
      <alignment horizontal="center" vertical="center" wrapText="1"/>
    </xf>
    <xf numFmtId="0" fontId="0" fillId="0" borderId="1" xfId="49" applyFont="1" applyBorder="1" applyAlignment="1">
      <alignment horizontal="center" vertical="center" wrapText="1"/>
    </xf>
    <xf numFmtId="0" fontId="25" fillId="0" borderId="1" xfId="49" applyNumberFormat="1" applyFont="1" applyBorder="1" applyAlignment="1">
      <alignment horizontal="center" vertical="center" wrapText="1"/>
    </xf>
    <xf numFmtId="0" fontId="5" fillId="0" borderId="1" xfId="49" applyNumberFormat="1" applyFont="1" applyBorder="1" applyAlignment="1">
      <alignment horizontal="center" vertical="center" wrapText="1"/>
    </xf>
    <xf numFmtId="49" fontId="16" fillId="0" borderId="1" xfId="58" applyNumberFormat="1" applyFont="1" applyBorder="1" applyAlignment="1" applyProtection="1">
      <alignment horizontal="center" vertical="center" wrapText="1"/>
    </xf>
    <xf numFmtId="0" fontId="16" fillId="0" borderId="1" xfId="58" applyNumberFormat="1" applyFont="1" applyBorder="1" applyAlignment="1" applyProtection="1">
      <alignment horizontal="center" vertical="center" wrapText="1"/>
    </xf>
    <xf numFmtId="0" fontId="27" fillId="0" borderId="1" xfId="58" applyNumberFormat="1" applyFont="1" applyBorder="1" applyAlignment="1" applyProtection="1">
      <alignment horizontal="center" vertical="center" wrapText="1"/>
    </xf>
    <xf numFmtId="0" fontId="16" fillId="0" borderId="1" xfId="49" applyNumberFormat="1" applyFont="1" applyBorder="1" applyAlignment="1">
      <alignment horizontal="center" vertical="center" wrapText="1"/>
    </xf>
    <xf numFmtId="0" fontId="28" fillId="0" borderId="1" xfId="49" applyFont="1" applyBorder="1" applyAlignment="1"/>
    <xf numFmtId="0" fontId="13" fillId="0" borderId="3" xfId="59" applyFont="1" applyFill="1" applyBorder="1" applyAlignment="1">
      <alignment horizontal="center" vertical="center" wrapText="1"/>
    </xf>
    <xf numFmtId="0" fontId="0" fillId="0" borderId="7" xfId="49" applyFont="1" applyBorder="1" applyAlignment="1">
      <alignment horizontal="center" vertical="center" wrapText="1"/>
    </xf>
    <xf numFmtId="0" fontId="16" fillId="0" borderId="2" xfId="58" applyNumberFormat="1" applyFont="1" applyBorder="1" applyAlignment="1" applyProtection="1">
      <alignment horizontal="center" vertical="center" wrapText="1"/>
    </xf>
    <xf numFmtId="49" fontId="29" fillId="0" borderId="1" xfId="49" applyNumberFormat="1" applyFont="1" applyFill="1" applyBorder="1" applyAlignment="1">
      <alignment horizontal="center" vertical="center" wrapText="1"/>
    </xf>
    <xf numFmtId="49" fontId="27" fillId="0" borderId="1" xfId="58" applyNumberFormat="1" applyFont="1" applyBorder="1" applyAlignment="1" applyProtection="1">
      <alignment horizontal="center" vertical="center" wrapText="1"/>
    </xf>
    <xf numFmtId="0" fontId="16" fillId="0" borderId="3" xfId="49" applyNumberFormat="1" applyFont="1" applyBorder="1" applyAlignment="1" applyProtection="1">
      <alignment horizontal="center" vertical="center" wrapText="1"/>
    </xf>
    <xf numFmtId="49" fontId="16" fillId="0" borderId="1" xfId="59" applyNumberFormat="1" applyFont="1" applyFill="1" applyBorder="1" applyAlignment="1" applyProtection="1">
      <alignment horizontal="center" vertical="center" wrapText="1"/>
    </xf>
    <xf numFmtId="0" fontId="5" fillId="0" borderId="0" xfId="49" applyFont="1" applyAlignment="1">
      <alignment vertical="center"/>
    </xf>
    <xf numFmtId="49" fontId="16" fillId="0" borderId="3" xfId="58" applyNumberFormat="1" applyFont="1" applyBorder="1" applyAlignment="1" applyProtection="1">
      <alignment horizontal="center" vertical="center" wrapText="1"/>
    </xf>
    <xf numFmtId="0" fontId="27" fillId="0" borderId="3" xfId="58" applyNumberFormat="1" applyFont="1" applyBorder="1" applyAlignment="1" applyProtection="1">
      <alignment horizontal="center" vertical="center" wrapText="1"/>
    </xf>
    <xf numFmtId="0" fontId="16" fillId="0" borderId="3" xfId="49" applyNumberFormat="1" applyFont="1" applyBorder="1" applyAlignment="1">
      <alignment horizontal="center" vertical="center"/>
    </xf>
    <xf numFmtId="0" fontId="5" fillId="0" borderId="1" xfId="49" applyNumberFormat="1" applyFont="1" applyBorder="1" applyAlignment="1">
      <alignment vertical="center" wrapText="1"/>
    </xf>
    <xf numFmtId="0" fontId="13" fillId="0" borderId="4" xfId="59" applyFont="1" applyFill="1" applyBorder="1" applyAlignment="1">
      <alignment horizontal="center" vertical="center" wrapText="1"/>
    </xf>
    <xf numFmtId="0" fontId="13" fillId="0" borderId="2" xfId="59" applyFont="1" applyFill="1" applyBorder="1" applyAlignment="1">
      <alignment horizontal="center" vertical="center" wrapText="1"/>
    </xf>
    <xf numFmtId="49" fontId="16" fillId="0" borderId="3" xfId="49" applyNumberFormat="1" applyFont="1" applyBorder="1" applyAlignment="1" applyProtection="1">
      <alignment horizontal="center" vertical="center" wrapText="1"/>
    </xf>
    <xf numFmtId="49" fontId="16" fillId="0" borderId="1" xfId="49" applyNumberFormat="1" applyFont="1" applyBorder="1" applyAlignment="1" applyProtection="1">
      <alignment horizontal="center" vertical="center" wrapText="1"/>
    </xf>
    <xf numFmtId="0" fontId="5" fillId="0" borderId="1" xfId="49" applyNumberFormat="1" applyFont="1" applyBorder="1" applyAlignment="1">
      <alignment horizontal="center" wrapText="1"/>
    </xf>
    <xf numFmtId="0" fontId="5" fillId="0" borderId="1" xfId="49" applyFont="1" applyBorder="1" applyAlignment="1">
      <alignment horizontal="center"/>
    </xf>
    <xf numFmtId="0" fontId="13" fillId="0" borderId="3" xfId="49" applyFont="1" applyBorder="1" applyAlignment="1">
      <alignment horizontal="center" vertical="center"/>
    </xf>
    <xf numFmtId="0" fontId="5" fillId="0" borderId="7" xfId="49" applyNumberFormat="1" applyFont="1" applyBorder="1" applyAlignment="1">
      <alignment vertical="center" wrapText="1"/>
    </xf>
    <xf numFmtId="0" fontId="25" fillId="0" borderId="0" xfId="49" applyFont="1" applyFill="1" applyAlignment="1"/>
    <xf numFmtId="0" fontId="0" fillId="0" borderId="0" xfId="49" applyFont="1" applyFill="1" applyAlignment="1"/>
    <xf numFmtId="0" fontId="23" fillId="0" borderId="0" xfId="49" applyFont="1" applyAlignment="1">
      <alignment vertical="center"/>
    </xf>
    <xf numFmtId="0" fontId="30" fillId="0" borderId="0" xfId="49" applyFont="1" applyAlignment="1">
      <alignment horizontal="center" vertical="center"/>
    </xf>
    <xf numFmtId="0" fontId="6" fillId="0" borderId="0" xfId="49" applyFont="1" applyAlignment="1">
      <alignment vertical="center"/>
    </xf>
    <xf numFmtId="0" fontId="31" fillId="0" borderId="0" xfId="49" applyFont="1" applyAlignment="1">
      <alignment vertical="center"/>
    </xf>
    <xf numFmtId="0" fontId="7" fillId="0" borderId="0" xfId="49" applyFont="1" applyAlignment="1">
      <alignment vertical="center"/>
    </xf>
    <xf numFmtId="0" fontId="32" fillId="0" borderId="1" xfId="49" applyFont="1" applyBorder="1" applyAlignment="1">
      <alignment horizontal="center" vertical="center"/>
    </xf>
    <xf numFmtId="0" fontId="32" fillId="0" borderId="4" xfId="49" applyFont="1" applyBorder="1" applyAlignment="1">
      <alignment horizontal="center" vertical="center" wrapText="1"/>
    </xf>
    <xf numFmtId="0" fontId="32" fillId="0" borderId="2" xfId="49" applyFont="1" applyBorder="1" applyAlignment="1">
      <alignment horizontal="center" vertical="center" wrapText="1"/>
    </xf>
    <xf numFmtId="0" fontId="32" fillId="0" borderId="1" xfId="49" applyFont="1" applyBorder="1" applyAlignment="1">
      <alignment horizontal="center" vertical="center" wrapText="1"/>
    </xf>
    <xf numFmtId="0" fontId="22" fillId="0" borderId="1" xfId="49" applyFont="1" applyBorder="1" applyAlignment="1">
      <alignment horizontal="center" vertical="center"/>
    </xf>
    <xf numFmtId="0" fontId="31" fillId="0" borderId="8" xfId="49" applyFont="1" applyFill="1" applyBorder="1" applyAlignment="1">
      <alignment horizontal="left" vertical="center"/>
    </xf>
    <xf numFmtId="0" fontId="0" fillId="0" borderId="8" xfId="49" applyFont="1" applyBorder="1" applyAlignment="1">
      <alignment vertical="center"/>
    </xf>
    <xf numFmtId="0" fontId="31" fillId="0" borderId="0" xfId="49" applyFont="1" applyFill="1" applyBorder="1" applyAlignment="1">
      <alignment horizontal="left" vertical="center" wrapText="1"/>
    </xf>
    <xf numFmtId="0" fontId="23" fillId="0" borderId="0" xfId="49" applyFont="1" applyBorder="1" applyAlignment="1">
      <alignment horizontal="left" vertical="center" wrapText="1"/>
    </xf>
    <xf numFmtId="0" fontId="23" fillId="0" borderId="0" xfId="49" applyFont="1" applyBorder="1" applyAlignment="1">
      <alignment vertical="center"/>
    </xf>
    <xf numFmtId="49" fontId="33" fillId="2" borderId="0" xfId="49" applyNumberFormat="1" applyFont="1" applyFill="1" applyBorder="1" applyAlignment="1">
      <alignment horizontal="center" vertical="center"/>
    </xf>
    <xf numFmtId="49" fontId="34" fillId="2" borderId="16" xfId="49" applyNumberFormat="1" applyFont="1" applyFill="1" applyBorder="1" applyAlignment="1">
      <alignment horizontal="center" vertical="center"/>
    </xf>
    <xf numFmtId="49" fontId="34" fillId="2" borderId="16" xfId="49" applyNumberFormat="1" applyFont="1" applyFill="1" applyBorder="1" applyAlignment="1">
      <alignment horizontal="left" vertical="center"/>
    </xf>
    <xf numFmtId="0" fontId="35" fillId="2" borderId="16" xfId="49" applyFont="1" applyFill="1" applyBorder="1" applyAlignment="1">
      <alignment horizontal="center" vertical="center" wrapText="1" shrinkToFit="1"/>
    </xf>
    <xf numFmtId="0" fontId="34" fillId="2" borderId="16" xfId="49" applyFont="1" applyFill="1" applyBorder="1" applyAlignment="1">
      <alignment horizontal="center" vertical="center"/>
    </xf>
    <xf numFmtId="49" fontId="36" fillId="2" borderId="17" xfId="49" applyNumberFormat="1" applyFont="1" applyFill="1" applyBorder="1" applyAlignment="1">
      <alignment horizontal="center" vertical="center" wrapText="1" shrinkToFit="1"/>
    </xf>
    <xf numFmtId="49" fontId="36" fillId="2" borderId="17" xfId="49" applyNumberFormat="1" applyFont="1" applyFill="1" applyBorder="1" applyAlignment="1">
      <alignment horizontal="center" vertical="center"/>
    </xf>
    <xf numFmtId="49" fontId="36" fillId="2" borderId="17" xfId="49" applyNumberFormat="1" applyFont="1" applyFill="1" applyBorder="1" applyAlignment="1">
      <alignment horizontal="center" vertical="center" wrapText="1"/>
    </xf>
    <xf numFmtId="49" fontId="37" fillId="2" borderId="17" xfId="49" applyNumberFormat="1" applyFont="1" applyFill="1" applyBorder="1" applyAlignment="1">
      <alignment horizontal="center" vertical="center" wrapText="1" shrinkToFit="1"/>
    </xf>
    <xf numFmtId="0" fontId="37" fillId="0" borderId="17" xfId="49" applyFont="1" applyFill="1" applyBorder="1" applyAlignment="1">
      <alignment horizontal="center" vertical="center"/>
    </xf>
    <xf numFmtId="49" fontId="36" fillId="2" borderId="17" xfId="49" applyNumberFormat="1" applyFont="1" applyFill="1" applyBorder="1" applyAlignment="1">
      <alignment horizontal="left" vertical="center" wrapText="1" shrinkToFit="1"/>
    </xf>
    <xf numFmtId="0" fontId="36" fillId="0" borderId="17" xfId="49" applyFont="1" applyFill="1" applyBorder="1" applyAlignment="1">
      <alignment horizontal="center" vertical="center"/>
    </xf>
    <xf numFmtId="49" fontId="36" fillId="0" borderId="17" xfId="49" applyNumberFormat="1" applyFont="1" applyFill="1" applyBorder="1" applyAlignment="1">
      <alignment horizontal="center" vertical="center"/>
    </xf>
    <xf numFmtId="0" fontId="36" fillId="2" borderId="17" xfId="49" applyFont="1" applyFill="1" applyBorder="1" applyAlignment="1">
      <alignment horizontal="center" vertical="center"/>
    </xf>
    <xf numFmtId="49" fontId="34" fillId="2" borderId="18" xfId="49" applyNumberFormat="1" applyFont="1" applyFill="1" applyBorder="1" applyAlignment="1">
      <alignment horizontal="left" vertical="center" wrapText="1" shrinkToFit="1"/>
    </xf>
    <xf numFmtId="49" fontId="34" fillId="2" borderId="0" xfId="49" applyNumberFormat="1" applyFont="1" applyFill="1" applyBorder="1" applyAlignment="1">
      <alignment horizontal="left" vertical="center" wrapText="1" shrinkToFit="1"/>
    </xf>
    <xf numFmtId="0" fontId="34" fillId="2" borderId="0" xfId="49" applyFont="1" applyFill="1" applyBorder="1" applyAlignment="1">
      <alignment horizontal="left" vertical="center" wrapText="1" shrinkToFit="1"/>
    </xf>
    <xf numFmtId="0" fontId="34" fillId="2" borderId="16" xfId="49" applyFont="1" applyFill="1" applyBorder="1" applyAlignment="1">
      <alignment horizontal="center" vertical="center" wrapText="1" shrinkToFit="1"/>
    </xf>
    <xf numFmtId="0" fontId="36" fillId="2" borderId="16" xfId="49" applyFont="1" applyFill="1" applyBorder="1" applyAlignment="1">
      <alignment horizontal="center" vertical="center" wrapText="1" shrinkToFit="1"/>
    </xf>
    <xf numFmtId="49" fontId="34" fillId="2" borderId="16" xfId="49" applyNumberFormat="1" applyFont="1" applyFill="1" applyBorder="1" applyAlignment="1">
      <alignment horizontal="right" vertical="center" wrapText="1" shrinkToFit="1"/>
    </xf>
    <xf numFmtId="49" fontId="38" fillId="2" borderId="17" xfId="49" applyNumberFormat="1" applyFont="1" applyFill="1" applyBorder="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 name="Hyperlink" xfId="55"/>
    <cellStyle name="Followed Hyperlink" xfId="56"/>
    <cellStyle name="_ET_STYLE_NoName_00_" xfId="57"/>
    <cellStyle name="常规_Sheet2" xfId="58"/>
    <cellStyle name="常规_Sheet1" xfId="59"/>
    <cellStyle name="常规_西宁市2012年新建项目情况一览表"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topLeftCell="A7" workbookViewId="0">
      <selection activeCell="G16" sqref="G16"/>
    </sheetView>
  </sheetViews>
  <sheetFormatPr defaultColWidth="9" defaultRowHeight="14.25"/>
  <cols>
    <col min="1" max="1" width="25.875" customWidth="1"/>
    <col min="2" max="3" width="8.875" customWidth="1"/>
    <col min="5" max="7" width="8.375" customWidth="1"/>
    <col min="8" max="8" width="9.625" customWidth="1"/>
    <col min="9" max="9" width="7.5" customWidth="1"/>
    <col min="10" max="10" width="7.125" customWidth="1"/>
    <col min="11" max="11" width="8" customWidth="1"/>
    <col min="12" max="12" width="7" customWidth="1"/>
    <col min="13" max="14" width="8.125" customWidth="1"/>
    <col min="15" max="16" width="9.625" customWidth="1"/>
  </cols>
  <sheetData>
    <row r="1" ht="32.25" customHeight="1" spans="1:17">
      <c r="A1" s="154" t="s">
        <v>0</v>
      </c>
      <c r="B1" s="154"/>
      <c r="C1" s="154"/>
      <c r="D1" s="154"/>
      <c r="E1" s="154"/>
      <c r="F1" s="154"/>
      <c r="G1" s="154"/>
      <c r="H1" s="154"/>
      <c r="I1" s="154"/>
      <c r="J1" s="154"/>
      <c r="K1" s="154"/>
      <c r="L1" s="154"/>
      <c r="M1" s="154"/>
      <c r="N1" s="154"/>
      <c r="O1" s="154"/>
      <c r="P1" s="154"/>
      <c r="Q1" t="s">
        <v>1</v>
      </c>
    </row>
    <row r="2" ht="21.75" customHeight="1" spans="1:16">
      <c r="A2" s="155" t="s">
        <v>2</v>
      </c>
      <c r="B2" s="156"/>
      <c r="C2" s="157"/>
      <c r="D2" s="158"/>
      <c r="E2" s="158"/>
      <c r="F2" s="158"/>
      <c r="G2" s="155" t="s">
        <v>3</v>
      </c>
      <c r="H2" s="155"/>
      <c r="I2" s="171"/>
      <c r="J2" s="171"/>
      <c r="K2" s="172"/>
      <c r="L2" s="173" t="s">
        <v>4</v>
      </c>
      <c r="M2" s="173"/>
      <c r="N2" s="173"/>
      <c r="O2" s="173"/>
      <c r="P2" s="173"/>
    </row>
    <row r="3" ht="21" customHeight="1" spans="1:16">
      <c r="A3" s="159" t="s">
        <v>5</v>
      </c>
      <c r="B3" s="159" t="s">
        <v>6</v>
      </c>
      <c r="C3" s="159" t="s">
        <v>7</v>
      </c>
      <c r="D3" s="159"/>
      <c r="E3" s="159"/>
      <c r="F3" s="159"/>
      <c r="G3" s="159"/>
      <c r="H3" s="159"/>
      <c r="I3" s="159"/>
      <c r="J3" s="159"/>
      <c r="K3" s="159"/>
      <c r="L3" s="159"/>
      <c r="M3" s="159"/>
      <c r="N3" s="159"/>
      <c r="O3" s="159"/>
      <c r="P3" s="160" t="s">
        <v>8</v>
      </c>
    </row>
    <row r="4" ht="21" customHeight="1" spans="1:16">
      <c r="A4" s="159"/>
      <c r="B4" s="159"/>
      <c r="C4" s="159" t="s">
        <v>9</v>
      </c>
      <c r="D4" s="159"/>
      <c r="E4" s="159"/>
      <c r="F4" s="159"/>
      <c r="G4" s="159"/>
      <c r="H4" s="159"/>
      <c r="I4" s="159" t="s">
        <v>10</v>
      </c>
      <c r="J4" s="159"/>
      <c r="K4" s="159"/>
      <c r="L4" s="159"/>
      <c r="M4" s="159"/>
      <c r="N4" s="159"/>
      <c r="O4" s="159"/>
      <c r="P4" s="160"/>
    </row>
    <row r="5" ht="21" customHeight="1" spans="1:16">
      <c r="A5" s="159"/>
      <c r="B5" s="159"/>
      <c r="C5" s="160" t="s">
        <v>11</v>
      </c>
      <c r="D5" s="160"/>
      <c r="E5" s="160"/>
      <c r="F5" s="160"/>
      <c r="G5" s="160"/>
      <c r="H5" s="160" t="s">
        <v>12</v>
      </c>
      <c r="I5" s="159" t="s">
        <v>13</v>
      </c>
      <c r="J5" s="159"/>
      <c r="K5" s="160" t="s">
        <v>14</v>
      </c>
      <c r="L5" s="160"/>
      <c r="M5" s="160" t="s">
        <v>15</v>
      </c>
      <c r="N5" s="160"/>
      <c r="O5" s="174" t="s">
        <v>16</v>
      </c>
      <c r="P5" s="160"/>
    </row>
    <row r="6" ht="21" customHeight="1" spans="1:16">
      <c r="A6" s="159"/>
      <c r="B6" s="159"/>
      <c r="C6" s="160" t="s">
        <v>17</v>
      </c>
      <c r="D6" s="159" t="s">
        <v>18</v>
      </c>
      <c r="E6" s="160" t="s">
        <v>19</v>
      </c>
      <c r="F6" s="160"/>
      <c r="G6" s="160"/>
      <c r="H6" s="160"/>
      <c r="I6" s="160" t="s">
        <v>20</v>
      </c>
      <c r="J6" s="160" t="s">
        <v>21</v>
      </c>
      <c r="K6" s="160" t="s">
        <v>20</v>
      </c>
      <c r="L6" s="160" t="s">
        <v>21</v>
      </c>
      <c r="M6" s="160" t="s">
        <v>20</v>
      </c>
      <c r="N6" s="160" t="s">
        <v>21</v>
      </c>
      <c r="O6" s="174"/>
      <c r="P6" s="160"/>
    </row>
    <row r="7" ht="66.75" customHeight="1" spans="1:16">
      <c r="A7" s="159"/>
      <c r="B7" s="159"/>
      <c r="C7" s="160"/>
      <c r="D7" s="159"/>
      <c r="E7" s="161" t="s">
        <v>22</v>
      </c>
      <c r="F7" s="159" t="s">
        <v>23</v>
      </c>
      <c r="G7" s="159" t="s">
        <v>24</v>
      </c>
      <c r="H7" s="160"/>
      <c r="I7" s="160"/>
      <c r="J7" s="160"/>
      <c r="K7" s="160"/>
      <c r="L7" s="160"/>
      <c r="M7" s="160"/>
      <c r="N7" s="160"/>
      <c r="O7" s="174"/>
      <c r="P7" s="160"/>
    </row>
    <row r="8" s="1" customFormat="1" ht="21" customHeight="1" spans="1:16">
      <c r="A8" s="162" t="s">
        <v>25</v>
      </c>
      <c r="B8" s="163">
        <f>B9+B13+B14+B15+B16+B17+B18+B19</f>
        <v>0</v>
      </c>
      <c r="C8" s="163">
        <f>D8+E8+F8+G8</f>
        <v>0</v>
      </c>
      <c r="D8" s="163">
        <f t="shared" ref="D8:H8" si="0">D15+D16+D17+D18+D19</f>
        <v>0</v>
      </c>
      <c r="E8" s="163">
        <f t="shared" si="0"/>
        <v>0</v>
      </c>
      <c r="F8" s="163">
        <f t="shared" si="0"/>
        <v>0</v>
      </c>
      <c r="G8" s="163">
        <f t="shared" si="0"/>
        <v>0</v>
      </c>
      <c r="H8" s="163">
        <f t="shared" si="0"/>
        <v>0</v>
      </c>
      <c r="I8" s="163">
        <f t="shared" ref="I8:P8" si="1">I9+I13+I14+I15+I16+I17+I18+I19</f>
        <v>0</v>
      </c>
      <c r="J8" s="163">
        <f t="shared" si="1"/>
        <v>0</v>
      </c>
      <c r="K8" s="163">
        <f t="shared" si="1"/>
        <v>0</v>
      </c>
      <c r="L8" s="163">
        <f t="shared" si="1"/>
        <v>0</v>
      </c>
      <c r="M8" s="163">
        <f t="shared" si="1"/>
        <v>0</v>
      </c>
      <c r="N8" s="163">
        <f t="shared" si="1"/>
        <v>0</v>
      </c>
      <c r="O8" s="163">
        <f t="shared" si="1"/>
        <v>0</v>
      </c>
      <c r="P8" s="163">
        <f t="shared" si="1"/>
        <v>0</v>
      </c>
    </row>
    <row r="9" ht="21" customHeight="1" spans="1:16">
      <c r="A9" s="164" t="s">
        <v>26</v>
      </c>
      <c r="B9" s="165">
        <f>B10+B11+B12</f>
        <v>0</v>
      </c>
      <c r="C9" s="166" t="s">
        <v>27</v>
      </c>
      <c r="D9" s="166" t="s">
        <v>27</v>
      </c>
      <c r="E9" s="166" t="s">
        <v>27</v>
      </c>
      <c r="F9" s="166" t="s">
        <v>27</v>
      </c>
      <c r="G9" s="166" t="s">
        <v>27</v>
      </c>
      <c r="H9" s="166" t="s">
        <v>27</v>
      </c>
      <c r="I9" s="165"/>
      <c r="J9" s="165"/>
      <c r="K9" s="165"/>
      <c r="L9" s="165"/>
      <c r="M9" s="165"/>
      <c r="N9" s="165"/>
      <c r="O9" s="165"/>
      <c r="P9" s="165"/>
    </row>
    <row r="10" ht="21" customHeight="1" spans="1:16">
      <c r="A10" s="164" t="s">
        <v>28</v>
      </c>
      <c r="B10" s="165"/>
      <c r="C10" s="166" t="s">
        <v>27</v>
      </c>
      <c r="D10" s="166" t="s">
        <v>27</v>
      </c>
      <c r="E10" s="166" t="s">
        <v>27</v>
      </c>
      <c r="F10" s="166" t="s">
        <v>27</v>
      </c>
      <c r="G10" s="166" t="s">
        <v>27</v>
      </c>
      <c r="H10" s="166" t="s">
        <v>27</v>
      </c>
      <c r="I10" s="165"/>
      <c r="J10" s="165"/>
      <c r="K10" s="165"/>
      <c r="L10" s="165"/>
      <c r="M10" s="165"/>
      <c r="N10" s="165"/>
      <c r="O10" s="165"/>
      <c r="P10" s="165"/>
    </row>
    <row r="11" ht="21" customHeight="1" spans="1:16">
      <c r="A11" s="164" t="s">
        <v>29</v>
      </c>
      <c r="B11" s="165"/>
      <c r="C11" s="166" t="s">
        <v>27</v>
      </c>
      <c r="D11" s="166" t="s">
        <v>27</v>
      </c>
      <c r="E11" s="166" t="s">
        <v>27</v>
      </c>
      <c r="F11" s="166" t="s">
        <v>27</v>
      </c>
      <c r="G11" s="166" t="s">
        <v>27</v>
      </c>
      <c r="H11" s="166" t="s">
        <v>27</v>
      </c>
      <c r="I11" s="166" t="s">
        <v>27</v>
      </c>
      <c r="J11" s="166" t="s">
        <v>27</v>
      </c>
      <c r="K11" s="165"/>
      <c r="L11" s="165"/>
      <c r="M11" s="166" t="s">
        <v>27</v>
      </c>
      <c r="N11" s="166" t="s">
        <v>27</v>
      </c>
      <c r="O11" s="165"/>
      <c r="P11" s="165"/>
    </row>
    <row r="12" ht="21" customHeight="1" spans="1:16">
      <c r="A12" s="164" t="s">
        <v>30</v>
      </c>
      <c r="B12" s="167"/>
      <c r="C12" s="160" t="s">
        <v>27</v>
      </c>
      <c r="D12" s="160" t="s">
        <v>27</v>
      </c>
      <c r="E12" s="160" t="s">
        <v>27</v>
      </c>
      <c r="F12" s="160" t="s">
        <v>27</v>
      </c>
      <c r="G12" s="160" t="s">
        <v>27</v>
      </c>
      <c r="H12" s="160" t="s">
        <v>27</v>
      </c>
      <c r="I12" s="160" t="s">
        <v>27</v>
      </c>
      <c r="J12" s="160" t="s">
        <v>27</v>
      </c>
      <c r="K12" s="167"/>
      <c r="L12" s="167"/>
      <c r="M12" s="160" t="s">
        <v>27</v>
      </c>
      <c r="N12" s="160" t="s">
        <v>27</v>
      </c>
      <c r="O12" s="167"/>
      <c r="P12" s="167"/>
    </row>
    <row r="13" ht="21" customHeight="1" spans="1:16">
      <c r="A13" s="164" t="s">
        <v>31</v>
      </c>
      <c r="B13" s="167"/>
      <c r="C13" s="160" t="s">
        <v>27</v>
      </c>
      <c r="D13" s="160" t="s">
        <v>27</v>
      </c>
      <c r="E13" s="160" t="s">
        <v>27</v>
      </c>
      <c r="F13" s="160" t="s">
        <v>27</v>
      </c>
      <c r="G13" s="160" t="s">
        <v>27</v>
      </c>
      <c r="H13" s="160" t="s">
        <v>27</v>
      </c>
      <c r="I13" s="167"/>
      <c r="J13" s="167"/>
      <c r="K13" s="167"/>
      <c r="L13" s="167"/>
      <c r="M13" s="167"/>
      <c r="N13" s="167"/>
      <c r="O13" s="167"/>
      <c r="P13" s="167"/>
    </row>
    <row r="14" ht="21" customHeight="1" spans="1:16">
      <c r="A14" s="164" t="s">
        <v>32</v>
      </c>
      <c r="B14" s="167"/>
      <c r="C14" s="160" t="s">
        <v>27</v>
      </c>
      <c r="D14" s="160" t="s">
        <v>27</v>
      </c>
      <c r="E14" s="160" t="s">
        <v>27</v>
      </c>
      <c r="F14" s="160" t="s">
        <v>27</v>
      </c>
      <c r="G14" s="160" t="s">
        <v>27</v>
      </c>
      <c r="H14" s="160" t="s">
        <v>27</v>
      </c>
      <c r="I14" s="167"/>
      <c r="J14" s="167"/>
      <c r="K14" s="167"/>
      <c r="L14" s="167"/>
      <c r="M14" s="167"/>
      <c r="N14" s="167"/>
      <c r="O14" s="167"/>
      <c r="P14" s="167"/>
    </row>
    <row r="15" ht="21" customHeight="1" spans="1:16">
      <c r="A15" s="164" t="s">
        <v>33</v>
      </c>
      <c r="B15" s="167"/>
      <c r="C15" s="167"/>
      <c r="D15" s="167"/>
      <c r="E15" s="167"/>
      <c r="F15" s="167"/>
      <c r="G15" s="167"/>
      <c r="H15" s="167"/>
      <c r="I15" s="167"/>
      <c r="J15" s="167"/>
      <c r="K15" s="167"/>
      <c r="L15" s="167"/>
      <c r="M15" s="167"/>
      <c r="N15" s="167"/>
      <c r="O15" s="167"/>
      <c r="P15" s="167"/>
    </row>
    <row r="16" ht="21" customHeight="1" spans="1:16">
      <c r="A16" s="164" t="s">
        <v>34</v>
      </c>
      <c r="B16" s="167"/>
      <c r="C16" s="167"/>
      <c r="D16" s="167"/>
      <c r="E16" s="167"/>
      <c r="F16" s="167"/>
      <c r="G16" s="167"/>
      <c r="H16" s="167"/>
      <c r="I16" s="167"/>
      <c r="J16" s="167"/>
      <c r="K16" s="167"/>
      <c r="L16" s="167"/>
      <c r="M16" s="167"/>
      <c r="N16" s="167"/>
      <c r="O16" s="167"/>
      <c r="P16" s="167"/>
    </row>
    <row r="17" ht="30.75" customHeight="1" spans="1:16">
      <c r="A17" s="164" t="s">
        <v>35</v>
      </c>
      <c r="B17" s="167"/>
      <c r="C17" s="167"/>
      <c r="D17" s="167"/>
      <c r="E17" s="167"/>
      <c r="F17" s="167"/>
      <c r="G17" s="167"/>
      <c r="H17" s="167"/>
      <c r="I17" s="167"/>
      <c r="J17" s="167"/>
      <c r="K17" s="167"/>
      <c r="L17" s="167"/>
      <c r="M17" s="167"/>
      <c r="N17" s="167"/>
      <c r="O17" s="167"/>
      <c r="P17" s="167"/>
    </row>
    <row r="18" ht="21" customHeight="1" spans="1:16">
      <c r="A18" s="164" t="s">
        <v>36</v>
      </c>
      <c r="B18" s="167"/>
      <c r="C18" s="167"/>
      <c r="D18" s="167"/>
      <c r="E18" s="167"/>
      <c r="F18" s="167"/>
      <c r="G18" s="167"/>
      <c r="H18" s="167"/>
      <c r="I18" s="167"/>
      <c r="J18" s="167"/>
      <c r="K18" s="167"/>
      <c r="L18" s="167"/>
      <c r="M18" s="167"/>
      <c r="N18" s="167"/>
      <c r="O18" s="167"/>
      <c r="P18" s="167"/>
    </row>
    <row r="19" ht="21" customHeight="1" spans="1:16">
      <c r="A19" s="164" t="s">
        <v>37</v>
      </c>
      <c r="B19" s="167"/>
      <c r="C19" s="167"/>
      <c r="D19" s="167"/>
      <c r="E19" s="167"/>
      <c r="F19" s="167"/>
      <c r="G19" s="167"/>
      <c r="H19" s="167"/>
      <c r="I19" s="167"/>
      <c r="J19" s="167"/>
      <c r="K19" s="167"/>
      <c r="L19" s="167"/>
      <c r="M19" s="167"/>
      <c r="N19" s="167"/>
      <c r="O19" s="167"/>
      <c r="P19" s="167"/>
    </row>
    <row r="20" ht="31.5" customHeight="1" spans="1:16">
      <c r="A20" s="162" t="s">
        <v>38</v>
      </c>
      <c r="B20" s="167"/>
      <c r="C20" s="160" t="s">
        <v>27</v>
      </c>
      <c r="D20" s="160"/>
      <c r="E20" s="160"/>
      <c r="F20" s="160"/>
      <c r="G20" s="160"/>
      <c r="H20" s="160"/>
      <c r="I20" s="167"/>
      <c r="J20" s="160" t="s">
        <v>27</v>
      </c>
      <c r="K20" s="160" t="s">
        <v>27</v>
      </c>
      <c r="L20" s="160" t="s">
        <v>27</v>
      </c>
      <c r="M20" s="167"/>
      <c r="N20" s="160" t="s">
        <v>27</v>
      </c>
      <c r="O20" s="167"/>
      <c r="P20" s="160" t="s">
        <v>27</v>
      </c>
    </row>
    <row r="21" ht="21" customHeight="1" spans="1:16">
      <c r="A21" s="168" t="s">
        <v>39</v>
      </c>
      <c r="B21" s="168"/>
      <c r="C21" s="168"/>
      <c r="D21" s="168"/>
      <c r="E21" s="168"/>
      <c r="F21" s="168"/>
      <c r="G21" s="168"/>
      <c r="H21" s="168"/>
      <c r="I21" s="168"/>
      <c r="J21" s="168"/>
      <c r="K21" s="168"/>
      <c r="L21" s="168"/>
      <c r="M21" s="168"/>
      <c r="N21" s="168"/>
      <c r="O21" s="168"/>
      <c r="P21" s="168"/>
    </row>
    <row r="22" ht="21" customHeight="1" spans="1:16">
      <c r="A22" s="169" t="s">
        <v>40</v>
      </c>
      <c r="B22" s="169"/>
      <c r="C22" s="169"/>
      <c r="D22" s="169"/>
      <c r="E22" s="169"/>
      <c r="F22" s="169"/>
      <c r="G22" s="169"/>
      <c r="H22" s="169"/>
      <c r="I22" s="169"/>
      <c r="J22" s="169"/>
      <c r="K22" s="169"/>
      <c r="L22" s="169"/>
      <c r="M22" s="169"/>
      <c r="N22" s="169"/>
      <c r="O22" s="169"/>
      <c r="P22" s="169"/>
    </row>
    <row r="23" ht="21" customHeight="1" spans="1:16">
      <c r="A23" s="169" t="s">
        <v>41</v>
      </c>
      <c r="B23" s="169"/>
      <c r="C23" s="169"/>
      <c r="D23" s="169"/>
      <c r="E23" s="169"/>
      <c r="F23" s="169"/>
      <c r="G23" s="169"/>
      <c r="H23" s="169"/>
      <c r="I23" s="169"/>
      <c r="J23" s="169"/>
      <c r="K23" s="169"/>
      <c r="L23" s="169"/>
      <c r="M23" s="169"/>
      <c r="N23" s="169"/>
      <c r="O23" s="169"/>
      <c r="P23" s="169"/>
    </row>
    <row r="24" ht="36" customHeight="1" spans="1:16">
      <c r="A24" s="170" t="s">
        <v>42</v>
      </c>
      <c r="B24" s="170"/>
      <c r="C24" s="170"/>
      <c r="D24" s="170"/>
      <c r="E24" s="170"/>
      <c r="F24" s="170"/>
      <c r="G24" s="170"/>
      <c r="H24" s="170"/>
      <c r="I24" s="170"/>
      <c r="J24" s="170"/>
      <c r="K24" s="170"/>
      <c r="L24" s="170"/>
      <c r="M24" s="170"/>
      <c r="N24" s="170"/>
      <c r="O24" s="170"/>
      <c r="P24" s="170"/>
    </row>
    <row r="25" ht="21" customHeight="1" spans="1:16">
      <c r="A25" s="169" t="s">
        <v>43</v>
      </c>
      <c r="B25" s="169"/>
      <c r="C25" s="169"/>
      <c r="D25" s="169"/>
      <c r="E25" s="169"/>
      <c r="F25" s="169"/>
      <c r="G25" s="169"/>
      <c r="H25" s="169"/>
      <c r="I25" s="169"/>
      <c r="J25" s="169"/>
      <c r="K25" s="169"/>
      <c r="L25" s="169"/>
      <c r="M25" s="169"/>
      <c r="N25" s="169"/>
      <c r="O25" s="169"/>
      <c r="P25" s="169"/>
    </row>
    <row r="26" ht="33" customHeight="1" spans="1:16">
      <c r="A26" s="170" t="s">
        <v>44</v>
      </c>
      <c r="B26" s="170"/>
      <c r="C26" s="170"/>
      <c r="D26" s="170"/>
      <c r="E26" s="170"/>
      <c r="F26" s="170"/>
      <c r="G26" s="170"/>
      <c r="H26" s="170"/>
      <c r="I26" s="170"/>
      <c r="J26" s="170"/>
      <c r="K26" s="170"/>
      <c r="L26" s="170"/>
      <c r="M26" s="170"/>
      <c r="N26" s="170"/>
      <c r="O26" s="170"/>
      <c r="P26" s="170"/>
    </row>
    <row r="27" ht="33" customHeight="1" spans="1:16">
      <c r="A27" s="170" t="s">
        <v>45</v>
      </c>
      <c r="B27" s="170"/>
      <c r="C27" s="170"/>
      <c r="D27" s="170"/>
      <c r="E27" s="170"/>
      <c r="F27" s="170"/>
      <c r="G27" s="170"/>
      <c r="H27" s="170"/>
      <c r="I27" s="170"/>
      <c r="J27" s="170"/>
      <c r="K27" s="170"/>
      <c r="L27" s="170"/>
      <c r="M27" s="170"/>
      <c r="N27" s="170"/>
      <c r="O27" s="170"/>
      <c r="P27" s="170"/>
    </row>
  </sheetData>
  <mergeCells count="33">
    <mergeCell ref="A1:P1"/>
    <mergeCell ref="G2:H2"/>
    <mergeCell ref="I2:J2"/>
    <mergeCell ref="L2:P2"/>
    <mergeCell ref="C3:O3"/>
    <mergeCell ref="C4:H4"/>
    <mergeCell ref="I4:O4"/>
    <mergeCell ref="C5:G5"/>
    <mergeCell ref="I5:J5"/>
    <mergeCell ref="K5:L5"/>
    <mergeCell ref="M5:N5"/>
    <mergeCell ref="E6:G6"/>
    <mergeCell ref="C20:H20"/>
    <mergeCell ref="A21:P21"/>
    <mergeCell ref="A22:P22"/>
    <mergeCell ref="A23:P23"/>
    <mergeCell ref="A24:P24"/>
    <mergeCell ref="A25:P25"/>
    <mergeCell ref="A26:P26"/>
    <mergeCell ref="A27:P27"/>
    <mergeCell ref="A3:A7"/>
    <mergeCell ref="B3:B7"/>
    <mergeCell ref="C6:C7"/>
    <mergeCell ref="D6:D7"/>
    <mergeCell ref="H5:H7"/>
    <mergeCell ref="I6:I7"/>
    <mergeCell ref="J6:J7"/>
    <mergeCell ref="K6:K7"/>
    <mergeCell ref="L6:L7"/>
    <mergeCell ref="M6:M7"/>
    <mergeCell ref="N6:N7"/>
    <mergeCell ref="O5:O7"/>
    <mergeCell ref="P3:P7"/>
  </mergeCells>
  <pageMargins left="0.38" right="0.38" top="0.61" bottom="0.57" header="0.5" footer="0.5"/>
  <pageSetup paperSize="9" scale="85"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0"/>
  <sheetViews>
    <sheetView workbookViewId="0">
      <selection activeCell="F12" sqref="F12"/>
    </sheetView>
  </sheetViews>
  <sheetFormatPr defaultColWidth="9" defaultRowHeight="15.75"/>
  <cols>
    <col min="1" max="1" width="30.125" style="139" customWidth="1"/>
    <col min="2" max="2" width="7.875" style="139" customWidth="1"/>
    <col min="3" max="3" width="8.375" style="139" customWidth="1"/>
    <col min="4" max="4" width="7" style="139" customWidth="1"/>
    <col min="5" max="5" width="13" style="139" customWidth="1"/>
    <col min="6" max="6" width="13.125" style="139" customWidth="1"/>
    <col min="7" max="7" width="13.25" style="139" customWidth="1"/>
    <col min="8" max="8" width="12.75" style="139" customWidth="1"/>
    <col min="9" max="9" width="10.5" style="139" customWidth="1"/>
    <col min="10" max="16384" width="9" style="139" customWidth="1"/>
  </cols>
  <sheetData>
    <row r="2" ht="25.5" spans="1:9">
      <c r="A2" s="140" t="s">
        <v>46</v>
      </c>
      <c r="B2" s="141"/>
      <c r="C2" s="141"/>
      <c r="D2" s="141"/>
      <c r="E2" s="141"/>
      <c r="F2" s="141"/>
      <c r="G2" s="141"/>
      <c r="H2" s="141"/>
      <c r="I2" s="141"/>
    </row>
    <row r="3" spans="7:9">
      <c r="G3" s="142" t="s">
        <v>47</v>
      </c>
      <c r="H3" s="142"/>
      <c r="I3" s="142"/>
    </row>
    <row r="4" spans="7:9">
      <c r="G4" s="142" t="s">
        <v>48</v>
      </c>
      <c r="H4" s="142"/>
      <c r="I4" s="142"/>
    </row>
    <row r="5" spans="7:9">
      <c r="G5" s="142" t="s">
        <v>49</v>
      </c>
      <c r="H5" s="142"/>
      <c r="I5" s="142"/>
    </row>
    <row r="6" spans="4:9">
      <c r="D6" s="143" t="s">
        <v>50</v>
      </c>
      <c r="E6" s="143"/>
      <c r="G6" s="142" t="s">
        <v>51</v>
      </c>
      <c r="H6" s="142"/>
      <c r="I6" s="142"/>
    </row>
    <row r="7" spans="1:9">
      <c r="A7" s="142" t="s">
        <v>52</v>
      </c>
      <c r="G7" s="142" t="s">
        <v>53</v>
      </c>
      <c r="H7" s="142"/>
      <c r="I7" s="142"/>
    </row>
    <row r="9" s="137" customFormat="1" ht="23.25" customHeight="1" spans="1:9">
      <c r="A9" s="144" t="s">
        <v>54</v>
      </c>
      <c r="B9" s="144"/>
      <c r="C9" s="144"/>
      <c r="D9" s="144" t="s">
        <v>17</v>
      </c>
      <c r="E9" s="145" t="s">
        <v>55</v>
      </c>
      <c r="F9" s="146"/>
      <c r="G9" s="145" t="s">
        <v>56</v>
      </c>
      <c r="H9" s="146"/>
      <c r="I9" s="144" t="s">
        <v>57</v>
      </c>
    </row>
    <row r="10" s="138" customFormat="1" ht="31.5" customHeight="1" spans="1:9">
      <c r="A10" s="144"/>
      <c r="B10" s="144"/>
      <c r="C10" s="144"/>
      <c r="D10" s="144"/>
      <c r="E10" s="147" t="s">
        <v>58</v>
      </c>
      <c r="F10" s="147" t="s">
        <v>59</v>
      </c>
      <c r="G10" s="147" t="s">
        <v>58</v>
      </c>
      <c r="H10" s="147" t="s">
        <v>59</v>
      </c>
      <c r="I10" s="144"/>
    </row>
    <row r="11" ht="20.25" customHeight="1" spans="1:9">
      <c r="A11" s="144" t="s">
        <v>60</v>
      </c>
      <c r="B11" s="144" t="s">
        <v>61</v>
      </c>
      <c r="C11" s="144" t="s">
        <v>62</v>
      </c>
      <c r="D11" s="144">
        <v>1</v>
      </c>
      <c r="E11" s="144">
        <v>2</v>
      </c>
      <c r="F11" s="144">
        <v>3</v>
      </c>
      <c r="G11" s="144">
        <v>4</v>
      </c>
      <c r="H11" s="144">
        <v>5</v>
      </c>
      <c r="I11" s="148"/>
    </row>
    <row r="12" ht="25.5" customHeight="1" spans="1:9">
      <c r="A12" s="144" t="s">
        <v>63</v>
      </c>
      <c r="B12" s="144">
        <v>101</v>
      </c>
      <c r="C12" s="144" t="s">
        <v>64</v>
      </c>
      <c r="D12" s="148"/>
      <c r="E12" s="148">
        <v>1731</v>
      </c>
      <c r="F12" s="148"/>
      <c r="G12" s="148"/>
      <c r="H12" s="148"/>
      <c r="I12" s="148"/>
    </row>
    <row r="13" ht="25.5" customHeight="1" spans="1:9">
      <c r="A13" s="144" t="s">
        <v>65</v>
      </c>
      <c r="B13" s="144">
        <v>102</v>
      </c>
      <c r="C13" s="144" t="s">
        <v>64</v>
      </c>
      <c r="D13" s="148"/>
      <c r="E13" s="148">
        <v>1731</v>
      </c>
      <c r="F13" s="148"/>
      <c r="G13" s="148"/>
      <c r="H13" s="148"/>
      <c r="I13" s="148"/>
    </row>
    <row r="14" ht="25.5" customHeight="1" spans="1:9">
      <c r="A14" s="144" t="s">
        <v>66</v>
      </c>
      <c r="B14" s="144">
        <v>103</v>
      </c>
      <c r="C14" s="144" t="s">
        <v>64</v>
      </c>
      <c r="D14" s="148"/>
      <c r="E14" s="148">
        <v>16</v>
      </c>
      <c r="F14" s="148"/>
      <c r="G14" s="148"/>
      <c r="H14" s="148"/>
      <c r="I14" s="148"/>
    </row>
    <row r="15" ht="25.5" customHeight="1" spans="1:9">
      <c r="A15" s="144" t="s">
        <v>67</v>
      </c>
      <c r="B15" s="144">
        <v>104</v>
      </c>
      <c r="C15" s="144" t="s">
        <v>64</v>
      </c>
      <c r="D15" s="148"/>
      <c r="E15" s="148">
        <v>16</v>
      </c>
      <c r="F15" s="148"/>
      <c r="G15" s="148"/>
      <c r="H15" s="148"/>
      <c r="I15" s="148"/>
    </row>
    <row r="16" ht="25.5" customHeight="1" spans="1:9">
      <c r="A16" s="144" t="s">
        <v>68</v>
      </c>
      <c r="B16" s="144">
        <v>105</v>
      </c>
      <c r="C16" s="144" t="s">
        <v>64</v>
      </c>
      <c r="D16" s="148"/>
      <c r="E16" s="148">
        <v>16</v>
      </c>
      <c r="F16" s="148"/>
      <c r="G16" s="148"/>
      <c r="H16" s="148"/>
      <c r="I16" s="148"/>
    </row>
    <row r="17" spans="1:9">
      <c r="A17" s="149" t="s">
        <v>69</v>
      </c>
      <c r="B17" s="150"/>
      <c r="C17" s="150"/>
      <c r="D17" s="150"/>
      <c r="E17" s="150"/>
      <c r="F17" s="150"/>
      <c r="G17" s="150"/>
      <c r="H17" s="150"/>
      <c r="I17" s="150"/>
    </row>
    <row r="18" spans="1:9">
      <c r="A18" s="151"/>
      <c r="B18" s="152"/>
      <c r="C18" s="152"/>
      <c r="D18" s="152"/>
      <c r="E18" s="152"/>
      <c r="F18" s="152"/>
      <c r="G18" s="152"/>
      <c r="H18" s="152"/>
      <c r="I18" s="152"/>
    </row>
    <row r="19" spans="1:9">
      <c r="A19" s="151"/>
      <c r="B19" s="152"/>
      <c r="C19" s="152"/>
      <c r="D19" s="152"/>
      <c r="E19" s="152"/>
      <c r="F19" s="152"/>
      <c r="G19" s="152"/>
      <c r="H19" s="152"/>
      <c r="I19" s="152"/>
    </row>
    <row r="20" spans="1:9">
      <c r="A20" s="153"/>
      <c r="B20" s="153"/>
      <c r="C20" s="153"/>
      <c r="D20" s="153"/>
      <c r="E20" s="153"/>
      <c r="F20" s="153"/>
      <c r="G20" s="153"/>
      <c r="H20" s="153"/>
      <c r="I20" s="153"/>
    </row>
  </sheetData>
  <mergeCells count="7">
    <mergeCell ref="A2:I2"/>
    <mergeCell ref="D6:E6"/>
    <mergeCell ref="E9:F9"/>
    <mergeCell ref="G9:H9"/>
    <mergeCell ref="A17:I17"/>
    <mergeCell ref="A18:I18"/>
    <mergeCell ref="A19:I19"/>
  </mergeCells>
  <pageMargins left="0.75" right="0.75" top="1" bottom="1" header="0.5" footer="0.5"/>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tabSelected="1" workbookViewId="0">
      <selection activeCell="P17" sqref="P17"/>
    </sheetView>
  </sheetViews>
  <sheetFormatPr defaultColWidth="9" defaultRowHeight="14.25"/>
  <cols>
    <col min="1" max="1" width="4.875" customWidth="1"/>
    <col min="2" max="2" width="8.375" customWidth="1"/>
    <col min="3" max="3" width="19.375" customWidth="1"/>
    <col min="4" max="4" width="5.875" customWidth="1"/>
    <col min="5" max="5" width="7.5" customWidth="1"/>
    <col min="6" max="6" width="8.5" customWidth="1"/>
    <col min="7" max="7" width="8" customWidth="1"/>
    <col min="8" max="8" width="8.375" customWidth="1"/>
    <col min="9" max="9" width="8" customWidth="1"/>
    <col min="12" max="12" width="8.125" customWidth="1"/>
    <col min="14" max="14" width="10.375" customWidth="1"/>
    <col min="16" max="16" width="12.75" customWidth="1"/>
    <col min="17" max="17" width="8" customWidth="1"/>
  </cols>
  <sheetData>
    <row r="1" s="47" customFormat="1" ht="30.75" customHeight="1" spans="1:17">
      <c r="A1" s="48" t="s">
        <v>70</v>
      </c>
      <c r="B1" s="48"/>
      <c r="C1" s="48"/>
      <c r="D1" s="48"/>
      <c r="E1" s="48"/>
      <c r="F1" s="48"/>
      <c r="G1" s="48"/>
      <c r="H1" s="48"/>
      <c r="I1" s="48"/>
      <c r="J1" s="48"/>
      <c r="K1" s="48"/>
      <c r="L1" s="48"/>
      <c r="M1" s="48"/>
      <c r="N1" s="60"/>
      <c r="O1" s="60"/>
      <c r="P1" s="60"/>
      <c r="Q1" s="61"/>
    </row>
    <row r="2" s="47" customFormat="1" ht="20.25" customHeight="1" spans="1:17">
      <c r="A2" s="49" t="s">
        <v>71</v>
      </c>
      <c r="B2" s="49"/>
      <c r="C2" s="49"/>
      <c r="D2" s="49"/>
      <c r="E2" s="49"/>
      <c r="F2" s="49"/>
      <c r="G2" s="108"/>
      <c r="H2" s="108"/>
      <c r="I2" s="108"/>
      <c r="J2" s="108"/>
      <c r="K2" s="108"/>
      <c r="L2" s="62" t="s">
        <v>72</v>
      </c>
      <c r="M2" s="62"/>
      <c r="N2" s="63"/>
      <c r="O2" s="63"/>
      <c r="P2" s="63"/>
      <c r="Q2" s="61"/>
    </row>
    <row r="3" s="47" customFormat="1" ht="19.5" customHeight="1" spans="1:17">
      <c r="A3" s="50" t="s">
        <v>73</v>
      </c>
      <c r="B3" s="50" t="s">
        <v>74</v>
      </c>
      <c r="C3" s="52" t="s">
        <v>75</v>
      </c>
      <c r="D3" s="50" t="s">
        <v>76</v>
      </c>
      <c r="E3" s="50"/>
      <c r="F3" s="54" t="s">
        <v>77</v>
      </c>
      <c r="G3" s="54" t="s">
        <v>78</v>
      </c>
      <c r="H3" s="54"/>
      <c r="I3" s="54"/>
      <c r="J3" s="52" t="s">
        <v>79</v>
      </c>
      <c r="K3" s="52" t="s">
        <v>80</v>
      </c>
      <c r="L3" s="52" t="s">
        <v>81</v>
      </c>
      <c r="M3" s="52" t="s">
        <v>82</v>
      </c>
      <c r="N3" s="64" t="s">
        <v>83</v>
      </c>
      <c r="O3" s="50" t="s">
        <v>84</v>
      </c>
      <c r="P3" s="50"/>
      <c r="Q3" s="65" t="s">
        <v>57</v>
      </c>
    </row>
    <row r="4" s="47" customFormat="1" ht="40.5" customHeight="1" spans="1:17">
      <c r="A4" s="50"/>
      <c r="B4" s="50"/>
      <c r="C4" s="52"/>
      <c r="D4" s="52" t="s">
        <v>85</v>
      </c>
      <c r="E4" s="54" t="s">
        <v>86</v>
      </c>
      <c r="F4" s="109"/>
      <c r="G4" s="54" t="s">
        <v>87</v>
      </c>
      <c r="H4" s="54" t="s">
        <v>88</v>
      </c>
      <c r="I4" s="54" t="s">
        <v>89</v>
      </c>
      <c r="J4" s="52"/>
      <c r="K4" s="52"/>
      <c r="L4" s="52"/>
      <c r="M4" s="52"/>
      <c r="N4" s="64"/>
      <c r="O4" s="50" t="s">
        <v>90</v>
      </c>
      <c r="P4" s="67" t="s">
        <v>91</v>
      </c>
      <c r="Q4" s="65"/>
    </row>
    <row r="5" ht="38.25" customHeight="1" spans="1:17">
      <c r="A5" s="57">
        <v>1</v>
      </c>
      <c r="B5" s="89" t="s">
        <v>92</v>
      </c>
      <c r="C5" s="88" t="s">
        <v>93</v>
      </c>
      <c r="D5" s="89">
        <v>1040</v>
      </c>
      <c r="E5" s="89">
        <v>88400</v>
      </c>
      <c r="F5" s="89">
        <v>1352</v>
      </c>
      <c r="G5" s="89">
        <v>1500</v>
      </c>
      <c r="H5" s="89"/>
      <c r="I5" s="89">
        <v>150</v>
      </c>
      <c r="J5" s="89" t="s">
        <v>94</v>
      </c>
      <c r="K5" s="89" t="s">
        <v>95</v>
      </c>
      <c r="L5" s="89">
        <v>1040</v>
      </c>
      <c r="M5" s="89" t="s">
        <v>96</v>
      </c>
      <c r="N5" s="89" t="s">
        <v>97</v>
      </c>
      <c r="O5" s="89" t="s">
        <v>98</v>
      </c>
      <c r="P5" s="89"/>
      <c r="Q5" s="57"/>
    </row>
    <row r="6" ht="30" customHeight="1" spans="1:17">
      <c r="A6" s="57">
        <v>2</v>
      </c>
      <c r="B6" s="89" t="s">
        <v>92</v>
      </c>
      <c r="C6" s="88" t="s">
        <v>99</v>
      </c>
      <c r="D6" s="89">
        <v>400</v>
      </c>
      <c r="E6" s="89">
        <v>30000</v>
      </c>
      <c r="F6" s="89">
        <v>7800</v>
      </c>
      <c r="G6" s="89">
        <v>2990</v>
      </c>
      <c r="H6" s="89"/>
      <c r="I6" s="89">
        <v>650</v>
      </c>
      <c r="J6" s="89" t="s">
        <v>100</v>
      </c>
      <c r="K6" s="89" t="s">
        <v>101</v>
      </c>
      <c r="L6" s="89">
        <v>400</v>
      </c>
      <c r="M6" s="89" t="s">
        <v>102</v>
      </c>
      <c r="N6" s="89" t="s">
        <v>97</v>
      </c>
      <c r="O6" s="89" t="s">
        <v>98</v>
      </c>
      <c r="P6" s="89"/>
      <c r="Q6" s="57"/>
    </row>
    <row r="7" ht="29.25" customHeight="1" spans="1:17">
      <c r="A7" s="57">
        <v>3</v>
      </c>
      <c r="B7" s="89" t="s">
        <v>92</v>
      </c>
      <c r="C7" s="88" t="s">
        <v>103</v>
      </c>
      <c r="D7" s="89">
        <v>560</v>
      </c>
      <c r="E7" s="89">
        <v>47600</v>
      </c>
      <c r="F7" s="89">
        <v>22400</v>
      </c>
      <c r="G7" s="89">
        <v>13150</v>
      </c>
      <c r="H7" s="89"/>
      <c r="I7" s="89">
        <v>1500</v>
      </c>
      <c r="J7" s="89"/>
      <c r="K7" s="89" t="s">
        <v>104</v>
      </c>
      <c r="L7" s="89">
        <v>560</v>
      </c>
      <c r="M7" s="89" t="s">
        <v>105</v>
      </c>
      <c r="N7" s="89" t="s">
        <v>97</v>
      </c>
      <c r="O7" s="89" t="s">
        <v>98</v>
      </c>
      <c r="P7" s="89"/>
      <c r="Q7" s="57"/>
    </row>
    <row r="8" ht="24" customHeight="1" spans="1:17">
      <c r="A8" s="57"/>
      <c r="B8" s="89"/>
      <c r="C8" s="89"/>
      <c r="D8" s="116">
        <f t="shared" ref="D8:G8" si="0">SUM(D5:D7)</f>
        <v>2000</v>
      </c>
      <c r="E8" s="116">
        <f t="shared" si="0"/>
        <v>166000</v>
      </c>
      <c r="F8" s="116">
        <f t="shared" si="0"/>
        <v>31552</v>
      </c>
      <c r="G8" s="116">
        <f t="shared" si="0"/>
        <v>17640</v>
      </c>
      <c r="H8" s="89"/>
      <c r="I8" s="116">
        <f>SUM(I5:I7)</f>
        <v>2300</v>
      </c>
      <c r="J8" s="116"/>
      <c r="K8" s="116"/>
      <c r="L8" s="116">
        <v>2000</v>
      </c>
      <c r="M8" s="89"/>
      <c r="N8" s="89"/>
      <c r="O8" s="89"/>
      <c r="P8" s="89"/>
      <c r="Q8" s="57"/>
    </row>
    <row r="9" ht="24" customHeight="1" spans="1:17">
      <c r="A9" s="57"/>
      <c r="B9" s="57"/>
      <c r="C9" s="57"/>
      <c r="D9" s="57"/>
      <c r="E9" s="57"/>
      <c r="F9" s="57"/>
      <c r="G9" s="57"/>
      <c r="H9" s="57"/>
      <c r="I9" s="57"/>
      <c r="J9" s="57"/>
      <c r="K9" s="57"/>
      <c r="L9" s="57"/>
      <c r="M9" s="57"/>
      <c r="N9" s="57"/>
      <c r="O9" s="57"/>
      <c r="P9" s="57"/>
      <c r="Q9" s="57"/>
    </row>
    <row r="10" ht="24" customHeight="1" spans="1:17">
      <c r="A10" s="57"/>
      <c r="B10" s="57"/>
      <c r="C10" s="57"/>
      <c r="D10" s="57"/>
      <c r="E10" s="57"/>
      <c r="F10" s="57"/>
      <c r="G10" s="57"/>
      <c r="H10" s="57"/>
      <c r="I10" s="57"/>
      <c r="J10" s="57"/>
      <c r="K10" s="57"/>
      <c r="L10" s="57"/>
      <c r="M10" s="57"/>
      <c r="N10" s="57"/>
      <c r="O10" s="57"/>
      <c r="P10" s="57"/>
      <c r="Q10" s="57"/>
    </row>
    <row r="11" ht="24" customHeight="1" spans="1:17">
      <c r="A11" s="57"/>
      <c r="B11" s="57"/>
      <c r="C11" s="57"/>
      <c r="D11" s="57"/>
      <c r="E11" s="57"/>
      <c r="F11" s="57"/>
      <c r="G11" s="57"/>
      <c r="H11" s="57"/>
      <c r="I11" s="57"/>
      <c r="J11" s="57"/>
      <c r="K11" s="57"/>
      <c r="L11" s="57"/>
      <c r="M11" s="57"/>
      <c r="N11" s="57"/>
      <c r="O11" s="57"/>
      <c r="P11" s="57"/>
      <c r="Q11" s="57"/>
    </row>
    <row r="12" ht="24" customHeight="1" spans="1:17">
      <c r="A12" s="57"/>
      <c r="B12" s="57"/>
      <c r="C12" s="57"/>
      <c r="D12" s="57"/>
      <c r="E12" s="57"/>
      <c r="F12" s="57"/>
      <c r="G12" s="57"/>
      <c r="H12" s="57"/>
      <c r="I12" s="57"/>
      <c r="J12" s="57"/>
      <c r="K12" s="57"/>
      <c r="L12" s="57"/>
      <c r="M12" s="57"/>
      <c r="N12" s="57"/>
      <c r="O12" s="57"/>
      <c r="P12" s="57"/>
      <c r="Q12" s="57"/>
    </row>
    <row r="13" ht="24" customHeight="1" spans="1:17">
      <c r="A13" s="57"/>
      <c r="B13" s="57"/>
      <c r="C13" s="57"/>
      <c r="D13" s="57"/>
      <c r="E13" s="57"/>
      <c r="F13" s="57"/>
      <c r="G13" s="57"/>
      <c r="H13" s="57"/>
      <c r="I13" s="57"/>
      <c r="J13" s="57"/>
      <c r="K13" s="57"/>
      <c r="L13" s="57"/>
      <c r="M13" s="57"/>
      <c r="N13" s="57"/>
      <c r="O13" s="57"/>
      <c r="P13" s="57"/>
      <c r="Q13" s="57"/>
    </row>
    <row r="14" ht="24" customHeight="1" spans="1:17">
      <c r="A14" s="57"/>
      <c r="B14" s="57"/>
      <c r="C14" s="57"/>
      <c r="D14" s="57"/>
      <c r="E14" s="57"/>
      <c r="F14" s="57"/>
      <c r="G14" s="57"/>
      <c r="H14" s="57"/>
      <c r="I14" s="57"/>
      <c r="J14" s="57"/>
      <c r="K14" s="57"/>
      <c r="L14" s="57"/>
      <c r="M14" s="57"/>
      <c r="N14" s="57"/>
      <c r="O14" s="57"/>
      <c r="P14" s="57"/>
      <c r="Q14" s="57"/>
    </row>
    <row r="15" ht="24" customHeight="1" spans="1:17">
      <c r="A15" s="57"/>
      <c r="B15" s="57"/>
      <c r="C15" s="57"/>
      <c r="D15" s="57"/>
      <c r="E15" s="57"/>
      <c r="F15" s="57"/>
      <c r="G15" s="57"/>
      <c r="H15" s="57"/>
      <c r="I15" s="57"/>
      <c r="J15" s="57"/>
      <c r="K15" s="57"/>
      <c r="L15" s="57"/>
      <c r="M15" s="57"/>
      <c r="N15" s="57"/>
      <c r="O15" s="57"/>
      <c r="P15" s="57"/>
      <c r="Q15" s="57"/>
    </row>
    <row r="16" ht="24" customHeight="1" spans="1:17">
      <c r="A16" s="57"/>
      <c r="B16" s="57"/>
      <c r="C16" s="57"/>
      <c r="D16" s="57"/>
      <c r="E16" s="57"/>
      <c r="F16" s="57"/>
      <c r="G16" s="57"/>
      <c r="H16" s="57"/>
      <c r="I16" s="57"/>
      <c r="J16" s="57"/>
      <c r="K16" s="57"/>
      <c r="L16" s="57"/>
      <c r="M16" s="57"/>
      <c r="N16" s="57"/>
      <c r="O16" s="57"/>
      <c r="P16" s="57"/>
      <c r="Q16" s="57"/>
    </row>
    <row r="17" ht="24" customHeight="1" spans="1:17">
      <c r="A17" s="57"/>
      <c r="B17" s="57"/>
      <c r="C17" s="57"/>
      <c r="D17" s="57"/>
      <c r="E17" s="57"/>
      <c r="F17" s="57"/>
      <c r="G17" s="57"/>
      <c r="H17" s="57"/>
      <c r="I17" s="57"/>
      <c r="J17" s="57"/>
      <c r="K17" s="57"/>
      <c r="L17" s="57"/>
      <c r="M17" s="57"/>
      <c r="N17" s="57"/>
      <c r="O17" s="57"/>
      <c r="P17" s="57"/>
      <c r="Q17" s="57"/>
    </row>
    <row r="18" ht="24" customHeight="1" spans="1:17">
      <c r="A18" s="57"/>
      <c r="B18" s="57"/>
      <c r="C18" s="57"/>
      <c r="D18" s="57"/>
      <c r="E18" s="57"/>
      <c r="F18" s="57"/>
      <c r="G18" s="57"/>
      <c r="H18" s="57"/>
      <c r="I18" s="57"/>
      <c r="J18" s="57"/>
      <c r="K18" s="57"/>
      <c r="L18" s="57"/>
      <c r="M18" s="57"/>
      <c r="N18" s="57"/>
      <c r="O18" s="57"/>
      <c r="P18" s="57"/>
      <c r="Q18" s="57"/>
    </row>
    <row r="19" ht="24" customHeight="1" spans="1:17">
      <c r="A19" s="57"/>
      <c r="B19" s="57"/>
      <c r="C19" s="57"/>
      <c r="D19" s="57"/>
      <c r="E19" s="57"/>
      <c r="F19" s="57"/>
      <c r="G19" s="57"/>
      <c r="H19" s="57"/>
      <c r="I19" s="57"/>
      <c r="J19" s="57"/>
      <c r="K19" s="57"/>
      <c r="L19" s="57"/>
      <c r="M19" s="57"/>
      <c r="N19" s="57"/>
      <c r="O19" s="57"/>
      <c r="P19" s="57"/>
      <c r="Q19" s="57"/>
    </row>
    <row r="20" ht="24" customHeight="1" spans="1:17">
      <c r="A20" s="57"/>
      <c r="B20" s="57"/>
      <c r="C20" s="57"/>
      <c r="D20" s="57"/>
      <c r="E20" s="57"/>
      <c r="F20" s="57"/>
      <c r="G20" s="57"/>
      <c r="H20" s="57"/>
      <c r="I20" s="57"/>
      <c r="J20" s="57"/>
      <c r="K20" s="57"/>
      <c r="L20" s="57"/>
      <c r="M20" s="57"/>
      <c r="N20" s="57"/>
      <c r="O20" s="57"/>
      <c r="P20" s="57"/>
      <c r="Q20" s="57"/>
    </row>
    <row r="21" ht="24" customHeight="1" spans="1:17">
      <c r="A21" s="57"/>
      <c r="B21" s="57"/>
      <c r="C21" s="57"/>
      <c r="D21" s="57"/>
      <c r="E21" s="57"/>
      <c r="F21" s="57"/>
      <c r="G21" s="57"/>
      <c r="H21" s="57"/>
      <c r="I21" s="57"/>
      <c r="J21" s="57"/>
      <c r="K21" s="57"/>
      <c r="L21" s="57"/>
      <c r="M21" s="57"/>
      <c r="N21" s="57"/>
      <c r="O21" s="57"/>
      <c r="P21" s="57"/>
      <c r="Q21" s="57"/>
    </row>
    <row r="22" ht="24" customHeight="1" spans="1:17">
      <c r="A22" s="57"/>
      <c r="B22" s="57"/>
      <c r="C22" s="57"/>
      <c r="D22" s="57"/>
      <c r="E22" s="57"/>
      <c r="F22" s="57"/>
      <c r="G22" s="57"/>
      <c r="H22" s="57"/>
      <c r="I22" s="57"/>
      <c r="J22" s="57"/>
      <c r="K22" s="57"/>
      <c r="L22" s="57"/>
      <c r="M22" s="57"/>
      <c r="N22" s="57"/>
      <c r="O22" s="57"/>
      <c r="P22" s="57"/>
      <c r="Q22" s="57"/>
    </row>
  </sheetData>
  <mergeCells count="16">
    <mergeCell ref="A1:Q1"/>
    <mergeCell ref="A2:F2"/>
    <mergeCell ref="L2:Q2"/>
    <mergeCell ref="D3:E3"/>
    <mergeCell ref="G3:I3"/>
    <mergeCell ref="O3:P3"/>
    <mergeCell ref="A3:A4"/>
    <mergeCell ref="B3:B4"/>
    <mergeCell ref="C3:C4"/>
    <mergeCell ref="F3:F4"/>
    <mergeCell ref="J3:J4"/>
    <mergeCell ref="K3:K4"/>
    <mergeCell ref="L3:L4"/>
    <mergeCell ref="M3:M4"/>
    <mergeCell ref="N3:N4"/>
    <mergeCell ref="Q3:Q4"/>
  </mergeCells>
  <pageMargins left="0.36" right="0.3" top="0.64" bottom="0.56" header="0.5" footer="0.5"/>
  <pageSetup paperSize="9" scale="85"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R4" sqref="R4"/>
    </sheetView>
  </sheetViews>
  <sheetFormatPr defaultColWidth="9" defaultRowHeight="14.25"/>
  <cols>
    <col min="1" max="1" width="4.875" customWidth="1"/>
    <col min="2" max="2" width="8.375" customWidth="1"/>
    <col min="3" max="3" width="7.75" customWidth="1"/>
    <col min="4" max="4" width="13.75" customWidth="1"/>
    <col min="5" max="7" width="7.25" customWidth="1"/>
    <col min="10" max="10" width="8.375" customWidth="1"/>
    <col min="11" max="11" width="9.625" customWidth="1"/>
    <col min="13" max="13" width="8.625" customWidth="1"/>
    <col min="14" max="14" width="7.125" customWidth="1"/>
    <col min="18" max="18" width="11.25" customWidth="1"/>
    <col min="19" max="19" width="8" customWidth="1"/>
  </cols>
  <sheetData>
    <row r="1" s="47" customFormat="1" ht="30.75" customHeight="1" spans="1:19">
      <c r="A1" s="48" t="s">
        <v>106</v>
      </c>
      <c r="B1" s="48"/>
      <c r="C1" s="48"/>
      <c r="D1" s="48"/>
      <c r="E1" s="48"/>
      <c r="F1" s="48"/>
      <c r="G1" s="48"/>
      <c r="H1" s="48"/>
      <c r="I1" s="48"/>
      <c r="J1" s="48"/>
      <c r="K1" s="48"/>
      <c r="L1" s="48"/>
      <c r="M1" s="48"/>
      <c r="N1" s="48"/>
      <c r="O1" s="48"/>
      <c r="P1" s="60"/>
      <c r="Q1" s="60"/>
      <c r="R1" s="60"/>
      <c r="S1" s="61"/>
    </row>
    <row r="2" s="47" customFormat="1" ht="20.25" customHeight="1" spans="1:19">
      <c r="A2" s="49" t="s">
        <v>107</v>
      </c>
      <c r="B2" s="49"/>
      <c r="C2" s="49"/>
      <c r="D2" s="49"/>
      <c r="E2" s="49"/>
      <c r="F2" s="49"/>
      <c r="G2" s="49"/>
      <c r="H2" s="108"/>
      <c r="I2" s="108"/>
      <c r="J2" s="108"/>
      <c r="K2" s="108"/>
      <c r="L2" s="108"/>
      <c r="M2" s="62" t="s">
        <v>72</v>
      </c>
      <c r="N2" s="62"/>
      <c r="O2" s="62"/>
      <c r="P2" s="63"/>
      <c r="Q2" s="63"/>
      <c r="R2" s="63"/>
      <c r="S2" s="61"/>
    </row>
    <row r="3" s="47" customFormat="1" ht="19.5" customHeight="1" spans="1:19">
      <c r="A3" s="50" t="s">
        <v>73</v>
      </c>
      <c r="B3" s="50" t="s">
        <v>74</v>
      </c>
      <c r="C3" s="51" t="s">
        <v>108</v>
      </c>
      <c r="D3" s="52" t="s">
        <v>75</v>
      </c>
      <c r="E3" s="50" t="s">
        <v>109</v>
      </c>
      <c r="F3" s="50"/>
      <c r="G3" s="54" t="s">
        <v>77</v>
      </c>
      <c r="H3" s="54" t="s">
        <v>78</v>
      </c>
      <c r="I3" s="54"/>
      <c r="J3" s="54"/>
      <c r="K3" s="52" t="s">
        <v>79</v>
      </c>
      <c r="L3" s="52" t="s">
        <v>80</v>
      </c>
      <c r="M3" s="129" t="s">
        <v>110</v>
      </c>
      <c r="N3" s="130"/>
      <c r="O3" s="52" t="s">
        <v>82</v>
      </c>
      <c r="P3" s="64" t="s">
        <v>83</v>
      </c>
      <c r="Q3" s="50" t="s">
        <v>84</v>
      </c>
      <c r="R3" s="50"/>
      <c r="S3" s="65" t="s">
        <v>57</v>
      </c>
    </row>
    <row r="4" s="47" customFormat="1" ht="40.5" customHeight="1" spans="1:19">
      <c r="A4" s="50"/>
      <c r="B4" s="50"/>
      <c r="C4" s="53"/>
      <c r="D4" s="52"/>
      <c r="E4" s="52" t="s">
        <v>20</v>
      </c>
      <c r="F4" s="54" t="s">
        <v>86</v>
      </c>
      <c r="G4" s="109"/>
      <c r="H4" s="54" t="s">
        <v>87</v>
      </c>
      <c r="I4" s="54" t="s">
        <v>88</v>
      </c>
      <c r="J4" s="54" t="s">
        <v>89</v>
      </c>
      <c r="K4" s="52"/>
      <c r="L4" s="52"/>
      <c r="M4" s="52" t="s">
        <v>14</v>
      </c>
      <c r="N4" s="52" t="s">
        <v>15</v>
      </c>
      <c r="O4" s="52"/>
      <c r="P4" s="64"/>
      <c r="Q4" s="50" t="s">
        <v>90</v>
      </c>
      <c r="R4" s="67" t="s">
        <v>91</v>
      </c>
      <c r="S4" s="65"/>
    </row>
    <row r="5" s="47" customFormat="1" ht="40.5" customHeight="1" spans="1:19">
      <c r="A5" s="110">
        <v>1</v>
      </c>
      <c r="B5" s="111" t="s">
        <v>92</v>
      </c>
      <c r="C5" s="111" t="s">
        <v>111</v>
      </c>
      <c r="D5" s="125" t="s">
        <v>112</v>
      </c>
      <c r="E5" s="126">
        <v>1200</v>
      </c>
      <c r="F5" s="127">
        <v>114000</v>
      </c>
      <c r="G5" s="111">
        <v>29640</v>
      </c>
      <c r="H5" s="111">
        <v>25194</v>
      </c>
      <c r="I5" s="111">
        <v>2000</v>
      </c>
      <c r="J5" s="111">
        <v>500</v>
      </c>
      <c r="K5" s="125" t="s">
        <v>113</v>
      </c>
      <c r="L5" s="111" t="s">
        <v>114</v>
      </c>
      <c r="M5" s="111">
        <v>1200</v>
      </c>
      <c r="N5" s="122"/>
      <c r="O5" s="122" t="s">
        <v>115</v>
      </c>
      <c r="P5" s="131" t="s">
        <v>97</v>
      </c>
      <c r="Q5" s="131" t="s">
        <v>98</v>
      </c>
      <c r="R5" s="131"/>
      <c r="S5" s="135"/>
    </row>
    <row r="6" s="107" customFormat="1" ht="39.75" customHeight="1" spans="1:19">
      <c r="A6" s="110">
        <v>2</v>
      </c>
      <c r="B6" s="111" t="s">
        <v>92</v>
      </c>
      <c r="C6" s="111" t="s">
        <v>111</v>
      </c>
      <c r="D6" s="112" t="s">
        <v>116</v>
      </c>
      <c r="E6" s="114">
        <v>1400</v>
      </c>
      <c r="F6" s="115">
        <v>133000</v>
      </c>
      <c r="G6" s="111">
        <v>34580</v>
      </c>
      <c r="H6" s="111">
        <v>22477</v>
      </c>
      <c r="I6" s="111">
        <v>4500</v>
      </c>
      <c r="J6" s="111">
        <v>2500</v>
      </c>
      <c r="K6" s="121" t="s">
        <v>117</v>
      </c>
      <c r="L6" s="111" t="s">
        <v>114</v>
      </c>
      <c r="M6" s="111">
        <v>1400</v>
      </c>
      <c r="N6" s="119"/>
      <c r="O6" s="122" t="s">
        <v>115</v>
      </c>
      <c r="P6" s="131" t="s">
        <v>97</v>
      </c>
      <c r="Q6" s="131" t="s">
        <v>98</v>
      </c>
      <c r="R6" s="131"/>
      <c r="S6" s="110"/>
    </row>
    <row r="7" s="124" customFormat="1" ht="36" customHeight="1" spans="1:19">
      <c r="A7" s="111">
        <v>3</v>
      </c>
      <c r="B7" s="128" t="s">
        <v>92</v>
      </c>
      <c r="C7" s="128" t="s">
        <v>118</v>
      </c>
      <c r="D7" s="128" t="s">
        <v>119</v>
      </c>
      <c r="E7" s="111">
        <v>150</v>
      </c>
      <c r="F7" s="111">
        <v>7500</v>
      </c>
      <c r="G7" s="111">
        <v>1350</v>
      </c>
      <c r="H7" s="111">
        <v>1350</v>
      </c>
      <c r="I7" s="128">
        <v>822</v>
      </c>
      <c r="J7" s="128">
        <v>350</v>
      </c>
      <c r="K7" s="128" t="s">
        <v>120</v>
      </c>
      <c r="L7" s="128" t="s">
        <v>121</v>
      </c>
      <c r="M7" s="111">
        <v>150</v>
      </c>
      <c r="N7" s="128"/>
      <c r="O7" s="128" t="s">
        <v>115</v>
      </c>
      <c r="P7" s="128" t="s">
        <v>122</v>
      </c>
      <c r="Q7" s="128" t="s">
        <v>98</v>
      </c>
      <c r="R7" s="128"/>
      <c r="S7" s="136"/>
    </row>
    <row r="8" s="72" customFormat="1" ht="33" customHeight="1" spans="1:19">
      <c r="A8" s="111">
        <v>4</v>
      </c>
      <c r="B8" s="111" t="s">
        <v>92</v>
      </c>
      <c r="C8" s="111" t="s">
        <v>118</v>
      </c>
      <c r="D8" s="111" t="s">
        <v>123</v>
      </c>
      <c r="E8" s="111">
        <v>600</v>
      </c>
      <c r="F8" s="111">
        <v>51000</v>
      </c>
      <c r="G8" s="111">
        <v>2450</v>
      </c>
      <c r="H8" s="111">
        <v>2082</v>
      </c>
      <c r="I8" s="111">
        <v>1386</v>
      </c>
      <c r="J8" s="111">
        <v>450</v>
      </c>
      <c r="K8" s="132" t="s">
        <v>124</v>
      </c>
      <c r="L8" s="111" t="s">
        <v>95</v>
      </c>
      <c r="M8" s="111">
        <v>600</v>
      </c>
      <c r="N8" s="122"/>
      <c r="O8" s="132" t="s">
        <v>96</v>
      </c>
      <c r="P8" s="86" t="s">
        <v>125</v>
      </c>
      <c r="Q8" s="86" t="s">
        <v>98</v>
      </c>
      <c r="R8" s="86"/>
      <c r="S8" s="86"/>
    </row>
    <row r="9" s="72" customFormat="1" ht="24" customHeight="1" spans="1:19">
      <c r="A9" s="86">
        <v>5</v>
      </c>
      <c r="B9" s="86" t="s">
        <v>92</v>
      </c>
      <c r="C9" s="86" t="s">
        <v>118</v>
      </c>
      <c r="D9" s="86" t="s">
        <v>126</v>
      </c>
      <c r="E9" s="86">
        <v>300</v>
      </c>
      <c r="F9" s="86">
        <v>25500</v>
      </c>
      <c r="G9" s="86">
        <v>650</v>
      </c>
      <c r="H9" s="86">
        <v>650</v>
      </c>
      <c r="I9" s="86">
        <v>550</v>
      </c>
      <c r="J9" s="86">
        <v>100</v>
      </c>
      <c r="K9" s="86" t="s">
        <v>127</v>
      </c>
      <c r="L9" s="111" t="s">
        <v>95</v>
      </c>
      <c r="M9" s="133">
        <v>300</v>
      </c>
      <c r="N9" s="86">
        <v>300</v>
      </c>
      <c r="O9" s="86" t="s">
        <v>128</v>
      </c>
      <c r="P9" s="86" t="s">
        <v>125</v>
      </c>
      <c r="Q9" s="86" t="s">
        <v>98</v>
      </c>
      <c r="R9" s="86"/>
      <c r="S9" s="86"/>
    </row>
    <row r="10" s="72" customFormat="1" ht="24" customHeight="1" spans="1:19">
      <c r="A10" s="89">
        <v>6</v>
      </c>
      <c r="B10" s="89" t="s">
        <v>92</v>
      </c>
      <c r="C10" s="89" t="s">
        <v>118</v>
      </c>
      <c r="D10" s="89" t="s">
        <v>129</v>
      </c>
      <c r="E10" s="89">
        <v>200</v>
      </c>
      <c r="F10" s="89">
        <v>19000</v>
      </c>
      <c r="G10" s="89">
        <v>4940</v>
      </c>
      <c r="H10" s="89">
        <v>4940</v>
      </c>
      <c r="I10" s="89">
        <v>1750</v>
      </c>
      <c r="J10" s="89">
        <v>1200</v>
      </c>
      <c r="K10" s="89" t="s">
        <v>130</v>
      </c>
      <c r="L10" s="89" t="s">
        <v>101</v>
      </c>
      <c r="M10" s="134">
        <v>200</v>
      </c>
      <c r="N10" s="89"/>
      <c r="O10" s="89" t="s">
        <v>115</v>
      </c>
      <c r="P10" s="86" t="s">
        <v>125</v>
      </c>
      <c r="Q10" s="86" t="s">
        <v>98</v>
      </c>
      <c r="R10" s="86"/>
      <c r="S10" s="89"/>
    </row>
    <row r="11" s="72" customFormat="1" ht="24" customHeight="1" spans="1:19">
      <c r="A11" s="89">
        <v>7</v>
      </c>
      <c r="B11" s="89" t="s">
        <v>92</v>
      </c>
      <c r="C11" s="89" t="s">
        <v>118</v>
      </c>
      <c r="D11" s="89" t="s">
        <v>131</v>
      </c>
      <c r="E11" s="89">
        <v>100</v>
      </c>
      <c r="F11" s="89">
        <v>8500</v>
      </c>
      <c r="G11" s="89">
        <v>2210</v>
      </c>
      <c r="H11" s="89">
        <v>2210</v>
      </c>
      <c r="I11" s="89">
        <v>650</v>
      </c>
      <c r="J11" s="89">
        <v>200</v>
      </c>
      <c r="K11" s="89" t="s">
        <v>130</v>
      </c>
      <c r="L11" s="89" t="s">
        <v>101</v>
      </c>
      <c r="M11" s="134">
        <v>100</v>
      </c>
      <c r="N11" s="89"/>
      <c r="O11" s="89" t="s">
        <v>115</v>
      </c>
      <c r="P11" s="86" t="s">
        <v>125</v>
      </c>
      <c r="Q11" s="86" t="s">
        <v>98</v>
      </c>
      <c r="R11" s="86"/>
      <c r="S11" s="89"/>
    </row>
    <row r="12" s="72" customFormat="1" ht="24" customHeight="1" spans="1:19">
      <c r="A12" s="89">
        <v>8</v>
      </c>
      <c r="B12" s="89" t="s">
        <v>92</v>
      </c>
      <c r="C12" s="89" t="s">
        <v>132</v>
      </c>
      <c r="D12" s="89" t="s">
        <v>133</v>
      </c>
      <c r="E12" s="89">
        <v>1040</v>
      </c>
      <c r="F12" s="89">
        <v>88400</v>
      </c>
      <c r="G12" s="89">
        <v>1352</v>
      </c>
      <c r="H12" s="89">
        <v>1352</v>
      </c>
      <c r="I12" s="89">
        <v>400</v>
      </c>
      <c r="J12" s="89">
        <v>400</v>
      </c>
      <c r="K12" s="89" t="s">
        <v>134</v>
      </c>
      <c r="L12" s="89" t="s">
        <v>95</v>
      </c>
      <c r="M12" s="134">
        <v>1040</v>
      </c>
      <c r="N12" s="89"/>
      <c r="O12" s="89"/>
      <c r="P12" s="86" t="s">
        <v>125</v>
      </c>
      <c r="Q12" s="86" t="s">
        <v>98</v>
      </c>
      <c r="R12" s="86"/>
      <c r="S12" s="89"/>
    </row>
    <row r="13" s="72" customFormat="1" ht="24" customHeight="1" spans="1:19">
      <c r="A13" s="89"/>
      <c r="B13" s="116" t="s">
        <v>17</v>
      </c>
      <c r="C13" s="116"/>
      <c r="D13" s="116"/>
      <c r="E13" s="116">
        <f t="shared" ref="E13:H13" si="0">SUM(E5:E12)</f>
        <v>4990</v>
      </c>
      <c r="F13" s="116">
        <f t="shared" si="0"/>
        <v>446900</v>
      </c>
      <c r="G13" s="116">
        <f t="shared" si="0"/>
        <v>77172</v>
      </c>
      <c r="H13" s="116">
        <f t="shared" si="0"/>
        <v>60255</v>
      </c>
      <c r="I13" s="89"/>
      <c r="J13" s="89"/>
      <c r="K13" s="89"/>
      <c r="L13" s="89"/>
      <c r="M13" s="89">
        <f>SUM(M5:M12)</f>
        <v>4990</v>
      </c>
      <c r="N13" s="89"/>
      <c r="O13" s="89"/>
      <c r="P13" s="89"/>
      <c r="Q13" s="89"/>
      <c r="R13" s="89"/>
      <c r="S13" s="89"/>
    </row>
    <row r="14" s="72" customFormat="1" ht="24" customHeight="1" spans="1:19">
      <c r="A14" s="89"/>
      <c r="B14" s="89"/>
      <c r="C14" s="89"/>
      <c r="D14" s="89"/>
      <c r="E14" s="89"/>
      <c r="F14" s="89"/>
      <c r="G14" s="89"/>
      <c r="H14" s="89"/>
      <c r="I14" s="89"/>
      <c r="J14" s="89"/>
      <c r="K14" s="89"/>
      <c r="L14" s="89"/>
      <c r="M14" s="89"/>
      <c r="N14" s="89"/>
      <c r="O14" s="89"/>
      <c r="P14" s="89"/>
      <c r="Q14" s="89"/>
      <c r="R14" s="89"/>
      <c r="S14" s="89"/>
    </row>
    <row r="15" s="72" customFormat="1" ht="24" customHeight="1" spans="1:19">
      <c r="A15" s="89"/>
      <c r="B15" s="89"/>
      <c r="C15" s="89"/>
      <c r="D15" s="89"/>
      <c r="E15" s="89"/>
      <c r="F15" s="89"/>
      <c r="G15" s="89"/>
      <c r="H15" s="89"/>
      <c r="I15" s="89"/>
      <c r="J15" s="89"/>
      <c r="K15" s="89"/>
      <c r="L15" s="89"/>
      <c r="M15" s="89"/>
      <c r="N15" s="89"/>
      <c r="O15" s="89"/>
      <c r="P15" s="89"/>
      <c r="Q15" s="89"/>
      <c r="R15" s="89"/>
      <c r="S15" s="89"/>
    </row>
    <row r="16" s="72" customFormat="1" ht="24" customHeight="1" spans="1:19">
      <c r="A16" s="89"/>
      <c r="B16" s="89"/>
      <c r="C16" s="89"/>
      <c r="D16" s="89"/>
      <c r="E16" s="89"/>
      <c r="F16" s="89"/>
      <c r="G16" s="89"/>
      <c r="H16" s="89"/>
      <c r="I16" s="89"/>
      <c r="J16" s="89"/>
      <c r="K16" s="89"/>
      <c r="L16" s="89"/>
      <c r="M16" s="89"/>
      <c r="N16" s="89"/>
      <c r="O16" s="89"/>
      <c r="P16" s="89"/>
      <c r="Q16" s="89"/>
      <c r="R16" s="89"/>
      <c r="S16" s="89"/>
    </row>
    <row r="17" s="72" customFormat="1" ht="24" customHeight="1" spans="1:19">
      <c r="A17" s="89"/>
      <c r="B17" s="89"/>
      <c r="C17" s="89"/>
      <c r="D17" s="89"/>
      <c r="E17" s="89"/>
      <c r="F17" s="89"/>
      <c r="G17" s="89"/>
      <c r="H17" s="89"/>
      <c r="I17" s="89"/>
      <c r="J17" s="89"/>
      <c r="K17" s="89"/>
      <c r="L17" s="89"/>
      <c r="M17" s="89"/>
      <c r="N17" s="89"/>
      <c r="O17" s="89"/>
      <c r="P17" s="89"/>
      <c r="Q17" s="89"/>
      <c r="R17" s="89"/>
      <c r="S17" s="89"/>
    </row>
    <row r="18" ht="24" customHeight="1" spans="1:19">
      <c r="A18" s="57"/>
      <c r="B18" s="57"/>
      <c r="C18" s="57"/>
      <c r="D18" s="57"/>
      <c r="E18" s="57"/>
      <c r="F18" s="57"/>
      <c r="G18" s="57"/>
      <c r="H18" s="57"/>
      <c r="I18" s="57"/>
      <c r="J18" s="57"/>
      <c r="K18" s="57"/>
      <c r="L18" s="57"/>
      <c r="M18" s="57"/>
      <c r="N18" s="57"/>
      <c r="O18" s="57"/>
      <c r="P18" s="57"/>
      <c r="Q18" s="57"/>
      <c r="R18" s="57"/>
      <c r="S18" s="57"/>
    </row>
    <row r="19" ht="24" customHeight="1" spans="1:19">
      <c r="A19" s="57"/>
      <c r="B19" s="57"/>
      <c r="C19" s="57"/>
      <c r="D19" s="57"/>
      <c r="E19" s="57"/>
      <c r="F19" s="57"/>
      <c r="G19" s="57"/>
      <c r="H19" s="57"/>
      <c r="I19" s="57"/>
      <c r="J19" s="57"/>
      <c r="K19" s="57"/>
      <c r="L19" s="57"/>
      <c r="M19" s="57"/>
      <c r="N19" s="57"/>
      <c r="O19" s="57"/>
      <c r="P19" s="57"/>
      <c r="Q19" s="57"/>
      <c r="R19" s="57"/>
      <c r="S19" s="57"/>
    </row>
    <row r="20" ht="24" customHeight="1" spans="1:19">
      <c r="A20" s="57"/>
      <c r="B20" s="57"/>
      <c r="C20" s="57"/>
      <c r="D20" s="57"/>
      <c r="E20" s="57"/>
      <c r="F20" s="57"/>
      <c r="G20" s="57"/>
      <c r="H20" s="57"/>
      <c r="I20" s="57"/>
      <c r="J20" s="57"/>
      <c r="K20" s="57"/>
      <c r="L20" s="57"/>
      <c r="M20" s="57"/>
      <c r="N20" s="57"/>
      <c r="O20" s="57"/>
      <c r="P20" s="57"/>
      <c r="Q20" s="57"/>
      <c r="R20" s="57"/>
      <c r="S20" s="57"/>
    </row>
  </sheetData>
  <mergeCells count="17">
    <mergeCell ref="A1:S1"/>
    <mergeCell ref="A2:G2"/>
    <mergeCell ref="M2:S2"/>
    <mergeCell ref="E3:F3"/>
    <mergeCell ref="H3:J3"/>
    <mergeCell ref="M3:N3"/>
    <mergeCell ref="Q3:R3"/>
    <mergeCell ref="A3:A4"/>
    <mergeCell ref="B3:B4"/>
    <mergeCell ref="C3:C4"/>
    <mergeCell ref="D3:D4"/>
    <mergeCell ref="G3:G4"/>
    <mergeCell ref="K3:K4"/>
    <mergeCell ref="L3:L4"/>
    <mergeCell ref="O3:O4"/>
    <mergeCell ref="P3:P4"/>
    <mergeCell ref="S3:S4"/>
  </mergeCells>
  <pageMargins left="0.37" right="0.41" top="0.59" bottom="0.59" header="0.5" footer="0.5"/>
  <pageSetup paperSize="9" scale="8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selection activeCell="Q4" sqref="Q4"/>
    </sheetView>
  </sheetViews>
  <sheetFormatPr defaultColWidth="9" defaultRowHeight="14.25"/>
  <cols>
    <col min="1" max="1" width="4.875" customWidth="1"/>
    <col min="2" max="2" width="8.375" customWidth="1"/>
    <col min="3" max="3" width="7" customWidth="1"/>
    <col min="4" max="4" width="12.25" customWidth="1"/>
    <col min="5" max="5" width="6" customWidth="1"/>
    <col min="6" max="6" width="7.125" customWidth="1"/>
    <col min="7" max="7" width="8.5" customWidth="1"/>
    <col min="10" max="10" width="8.375" customWidth="1"/>
    <col min="11" max="11" width="9.625" customWidth="1"/>
    <col min="12" max="12" width="7.625" customWidth="1"/>
    <col min="13" max="13" width="7.375" customWidth="1"/>
    <col min="14" max="14" width="7.875" customWidth="1"/>
    <col min="15" max="15" width="11.5" customWidth="1"/>
    <col min="16" max="16" width="7.5" customWidth="1"/>
    <col min="17" max="17" width="10.625" customWidth="1"/>
    <col min="18" max="18" width="8" customWidth="1"/>
  </cols>
  <sheetData>
    <row r="1" s="47" customFormat="1" ht="30.75" customHeight="1" spans="1:18">
      <c r="A1" s="48" t="s">
        <v>135</v>
      </c>
      <c r="B1" s="48"/>
      <c r="C1" s="48"/>
      <c r="D1" s="48"/>
      <c r="E1" s="48"/>
      <c r="F1" s="48"/>
      <c r="G1" s="48"/>
      <c r="H1" s="48"/>
      <c r="I1" s="48"/>
      <c r="J1" s="48"/>
      <c r="K1" s="48"/>
      <c r="L1" s="48"/>
      <c r="M1" s="48"/>
      <c r="N1" s="48"/>
      <c r="O1" s="60"/>
      <c r="P1" s="60"/>
      <c r="Q1" s="60"/>
      <c r="R1" s="61"/>
    </row>
    <row r="2" s="47" customFormat="1" ht="20.25" customHeight="1" spans="1:18">
      <c r="A2" s="49" t="s">
        <v>107</v>
      </c>
      <c r="B2" s="49"/>
      <c r="C2" s="49"/>
      <c r="D2" s="49"/>
      <c r="E2" s="49"/>
      <c r="F2" s="49"/>
      <c r="G2" s="49"/>
      <c r="H2" s="108"/>
      <c r="I2" s="108"/>
      <c r="J2" s="108"/>
      <c r="K2" s="108"/>
      <c r="L2" s="108"/>
      <c r="M2" s="62" t="s">
        <v>72</v>
      </c>
      <c r="N2" s="62"/>
      <c r="O2" s="63"/>
      <c r="P2" s="63"/>
      <c r="Q2" s="63"/>
      <c r="R2" s="61"/>
    </row>
    <row r="3" s="47" customFormat="1" ht="19.5" customHeight="1" spans="1:18">
      <c r="A3" s="50" t="s">
        <v>73</v>
      </c>
      <c r="B3" s="50" t="s">
        <v>74</v>
      </c>
      <c r="C3" s="50" t="s">
        <v>108</v>
      </c>
      <c r="D3" s="52" t="s">
        <v>75</v>
      </c>
      <c r="E3" s="50" t="s">
        <v>136</v>
      </c>
      <c r="F3" s="50"/>
      <c r="G3" s="54" t="s">
        <v>77</v>
      </c>
      <c r="H3" s="54" t="s">
        <v>78</v>
      </c>
      <c r="I3" s="54"/>
      <c r="J3" s="54"/>
      <c r="K3" s="52" t="s">
        <v>79</v>
      </c>
      <c r="L3" s="52" t="s">
        <v>80</v>
      </c>
      <c r="M3" s="117" t="s">
        <v>137</v>
      </c>
      <c r="N3" s="52" t="s">
        <v>82</v>
      </c>
      <c r="O3" s="64" t="s">
        <v>83</v>
      </c>
      <c r="P3" s="50" t="s">
        <v>84</v>
      </c>
      <c r="Q3" s="50"/>
      <c r="R3" s="65" t="s">
        <v>57</v>
      </c>
    </row>
    <row r="4" s="47" customFormat="1" ht="40.5" customHeight="1" spans="1:18">
      <c r="A4" s="50"/>
      <c r="B4" s="50"/>
      <c r="C4" s="50"/>
      <c r="D4" s="52"/>
      <c r="E4" s="52" t="s">
        <v>20</v>
      </c>
      <c r="F4" s="54" t="s">
        <v>86</v>
      </c>
      <c r="G4" s="109"/>
      <c r="H4" s="54" t="s">
        <v>87</v>
      </c>
      <c r="I4" s="54" t="s">
        <v>88</v>
      </c>
      <c r="J4" s="54" t="s">
        <v>89</v>
      </c>
      <c r="K4" s="52"/>
      <c r="L4" s="52"/>
      <c r="M4" s="118"/>
      <c r="N4" s="52"/>
      <c r="O4" s="64"/>
      <c r="P4" s="50" t="s">
        <v>90</v>
      </c>
      <c r="Q4" s="67" t="s">
        <v>91</v>
      </c>
      <c r="R4" s="65"/>
    </row>
    <row r="5" s="107" customFormat="1" ht="40.5" customHeight="1" spans="1:18">
      <c r="A5" s="110">
        <v>1</v>
      </c>
      <c r="B5" s="111" t="s">
        <v>92</v>
      </c>
      <c r="C5" s="111" t="s">
        <v>138</v>
      </c>
      <c r="D5" s="112" t="s">
        <v>139</v>
      </c>
      <c r="E5" s="113">
        <v>400</v>
      </c>
      <c r="F5" s="113">
        <v>34000</v>
      </c>
      <c r="G5" s="111">
        <v>8840</v>
      </c>
      <c r="H5" s="111">
        <v>3200</v>
      </c>
      <c r="I5" s="111">
        <v>950</v>
      </c>
      <c r="J5" s="111">
        <v>450</v>
      </c>
      <c r="K5" s="112" t="s">
        <v>100</v>
      </c>
      <c r="L5" s="111" t="s">
        <v>140</v>
      </c>
      <c r="M5" s="111">
        <v>400</v>
      </c>
      <c r="N5" s="119" t="s">
        <v>15</v>
      </c>
      <c r="O5" s="112" t="s">
        <v>125</v>
      </c>
      <c r="P5" s="112" t="s">
        <v>98</v>
      </c>
      <c r="Q5" s="112"/>
      <c r="R5" s="111"/>
    </row>
    <row r="6" s="107" customFormat="1" ht="40.5" customHeight="1" spans="1:18">
      <c r="A6" s="110">
        <v>2</v>
      </c>
      <c r="B6" s="111" t="s">
        <v>92</v>
      </c>
      <c r="C6" s="111" t="s">
        <v>111</v>
      </c>
      <c r="D6" s="112" t="s">
        <v>141</v>
      </c>
      <c r="E6" s="113">
        <v>200</v>
      </c>
      <c r="F6" s="113">
        <v>17000</v>
      </c>
      <c r="G6" s="111">
        <v>4420</v>
      </c>
      <c r="H6" s="111">
        <v>1500</v>
      </c>
      <c r="I6" s="111">
        <v>600</v>
      </c>
      <c r="J6" s="111">
        <v>250</v>
      </c>
      <c r="K6" s="112" t="s">
        <v>142</v>
      </c>
      <c r="L6" s="111" t="s">
        <v>143</v>
      </c>
      <c r="M6" s="111">
        <v>200</v>
      </c>
      <c r="N6" s="119" t="s">
        <v>15</v>
      </c>
      <c r="O6" s="112" t="s">
        <v>144</v>
      </c>
      <c r="P6" s="112" t="s">
        <v>98</v>
      </c>
      <c r="Q6" s="112"/>
      <c r="R6" s="111"/>
    </row>
    <row r="7" s="107" customFormat="1" ht="33.75" customHeight="1" spans="1:18">
      <c r="A7" s="110">
        <v>3</v>
      </c>
      <c r="B7" s="111" t="s">
        <v>92</v>
      </c>
      <c r="C7" s="111" t="s">
        <v>111</v>
      </c>
      <c r="D7" s="112" t="s">
        <v>145</v>
      </c>
      <c r="E7" s="114">
        <v>200</v>
      </c>
      <c r="F7" s="115">
        <v>17000</v>
      </c>
      <c r="G7" s="111">
        <v>4420</v>
      </c>
      <c r="H7" s="111">
        <v>1300</v>
      </c>
      <c r="I7" s="111">
        <v>450</v>
      </c>
      <c r="J7" s="111">
        <v>150</v>
      </c>
      <c r="K7" s="112" t="s">
        <v>146</v>
      </c>
      <c r="L7" s="111" t="s">
        <v>143</v>
      </c>
      <c r="M7" s="111">
        <v>200</v>
      </c>
      <c r="N7" s="119" t="s">
        <v>15</v>
      </c>
      <c r="O7" s="112" t="s">
        <v>147</v>
      </c>
      <c r="P7" s="120" t="s">
        <v>98</v>
      </c>
      <c r="Q7" s="123"/>
      <c r="R7" s="111"/>
    </row>
    <row r="8" s="107" customFormat="1" ht="33.75" customHeight="1" spans="1:18">
      <c r="A8" s="110">
        <v>5</v>
      </c>
      <c r="B8" s="111" t="s">
        <v>92</v>
      </c>
      <c r="C8" s="111" t="s">
        <v>118</v>
      </c>
      <c r="D8" s="112" t="s">
        <v>119</v>
      </c>
      <c r="E8" s="114">
        <v>150</v>
      </c>
      <c r="F8" s="115">
        <v>7500</v>
      </c>
      <c r="G8" s="111">
        <v>1350</v>
      </c>
      <c r="H8" s="111">
        <v>1350</v>
      </c>
      <c r="I8" s="111">
        <v>650</v>
      </c>
      <c r="J8" s="111">
        <v>150</v>
      </c>
      <c r="K8" s="112" t="s">
        <v>120</v>
      </c>
      <c r="L8" s="111" t="s">
        <v>121</v>
      </c>
      <c r="M8" s="111">
        <v>150</v>
      </c>
      <c r="N8" s="119" t="s">
        <v>15</v>
      </c>
      <c r="O8" s="112" t="s">
        <v>120</v>
      </c>
      <c r="P8" s="120" t="s">
        <v>98</v>
      </c>
      <c r="Q8" s="123"/>
      <c r="R8" s="111"/>
    </row>
    <row r="9" s="107" customFormat="1" ht="33.75" customHeight="1" spans="1:18">
      <c r="A9" s="110">
        <v>6</v>
      </c>
      <c r="B9" s="111" t="s">
        <v>92</v>
      </c>
      <c r="C9" s="111" t="s">
        <v>118</v>
      </c>
      <c r="D9" s="112" t="s">
        <v>148</v>
      </c>
      <c r="E9" s="114">
        <v>600</v>
      </c>
      <c r="F9" s="115">
        <v>51000</v>
      </c>
      <c r="G9" s="111">
        <v>2450</v>
      </c>
      <c r="H9" s="111">
        <v>2450</v>
      </c>
      <c r="I9" s="111">
        <v>950</v>
      </c>
      <c r="J9" s="111">
        <v>450</v>
      </c>
      <c r="K9" s="121" t="s">
        <v>149</v>
      </c>
      <c r="L9" s="111" t="s">
        <v>95</v>
      </c>
      <c r="M9" s="111">
        <v>600</v>
      </c>
      <c r="N9" s="119" t="s">
        <v>150</v>
      </c>
      <c r="O9" s="112" t="s">
        <v>125</v>
      </c>
      <c r="P9" s="112" t="s">
        <v>98</v>
      </c>
      <c r="Q9" s="120"/>
      <c r="R9" s="111"/>
    </row>
    <row r="10" s="107" customFormat="1" ht="30" customHeight="1" spans="1:18">
      <c r="A10" s="110">
        <v>8</v>
      </c>
      <c r="B10" s="111" t="s">
        <v>92</v>
      </c>
      <c r="C10" s="111" t="s">
        <v>118</v>
      </c>
      <c r="D10" s="112" t="s">
        <v>151</v>
      </c>
      <c r="E10" s="114">
        <v>300</v>
      </c>
      <c r="F10" s="115">
        <v>22500</v>
      </c>
      <c r="G10" s="111">
        <v>650</v>
      </c>
      <c r="H10" s="111">
        <v>260</v>
      </c>
      <c r="I10" s="111">
        <v>260</v>
      </c>
      <c r="J10" s="111">
        <v>60</v>
      </c>
      <c r="K10" s="121" t="s">
        <v>152</v>
      </c>
      <c r="L10" s="111" t="s">
        <v>95</v>
      </c>
      <c r="M10" s="111">
        <v>300</v>
      </c>
      <c r="N10" s="122" t="s">
        <v>15</v>
      </c>
      <c r="O10" s="123" t="s">
        <v>125</v>
      </c>
      <c r="P10" s="120" t="s">
        <v>98</v>
      </c>
      <c r="Q10" s="123"/>
      <c r="R10" s="111"/>
    </row>
    <row r="11" s="107" customFormat="1" ht="28.5" customHeight="1" spans="1:18">
      <c r="A11" s="110">
        <v>9</v>
      </c>
      <c r="B11" s="111" t="s">
        <v>92</v>
      </c>
      <c r="C11" s="111" t="s">
        <v>132</v>
      </c>
      <c r="D11" s="112" t="s">
        <v>153</v>
      </c>
      <c r="E11" s="114">
        <v>1040</v>
      </c>
      <c r="F11" s="115">
        <v>88400</v>
      </c>
      <c r="G11" s="111">
        <v>1300</v>
      </c>
      <c r="H11" s="111">
        <v>1300</v>
      </c>
      <c r="I11" s="111">
        <v>400</v>
      </c>
      <c r="J11" s="111">
        <v>400</v>
      </c>
      <c r="K11" s="121" t="s">
        <v>154</v>
      </c>
      <c r="L11" s="111" t="s">
        <v>95</v>
      </c>
      <c r="M11" s="111">
        <v>1040</v>
      </c>
      <c r="N11" s="122" t="s">
        <v>15</v>
      </c>
      <c r="O11" s="123" t="s">
        <v>125</v>
      </c>
      <c r="P11" s="120" t="s">
        <v>98</v>
      </c>
      <c r="Q11" s="123"/>
      <c r="R11" s="111"/>
    </row>
    <row r="12" ht="24" customHeight="1" spans="1:18">
      <c r="A12" s="57"/>
      <c r="B12" s="57"/>
      <c r="C12" s="89"/>
      <c r="D12" s="89"/>
      <c r="E12" s="116">
        <f t="shared" ref="E12:J12" si="0">SUM(E5:E11)</f>
        <v>2890</v>
      </c>
      <c r="F12" s="116">
        <f t="shared" si="0"/>
        <v>237400</v>
      </c>
      <c r="G12" s="116">
        <f t="shared" si="0"/>
        <v>23430</v>
      </c>
      <c r="H12" s="116">
        <f t="shared" si="0"/>
        <v>11360</v>
      </c>
      <c r="I12" s="116">
        <f t="shared" si="0"/>
        <v>4260</v>
      </c>
      <c r="J12" s="116">
        <f t="shared" si="0"/>
        <v>1910</v>
      </c>
      <c r="K12" s="89"/>
      <c r="L12" s="89"/>
      <c r="M12" s="89">
        <f>SUM(M5:M11)</f>
        <v>2890</v>
      </c>
      <c r="N12" s="89"/>
      <c r="O12" s="89"/>
      <c r="P12" s="89"/>
      <c r="Q12" s="89"/>
      <c r="R12" s="89"/>
    </row>
    <row r="13" ht="24" customHeight="1" spans="1:18">
      <c r="A13" s="57"/>
      <c r="B13" s="57"/>
      <c r="C13" s="89"/>
      <c r="D13" s="89"/>
      <c r="E13" s="89"/>
      <c r="F13" s="89"/>
      <c r="G13" s="89"/>
      <c r="H13" s="89"/>
      <c r="I13" s="89"/>
      <c r="J13" s="89"/>
      <c r="K13" s="89"/>
      <c r="L13" s="89"/>
      <c r="M13" s="89"/>
      <c r="N13" s="89"/>
      <c r="O13" s="89"/>
      <c r="P13" s="89"/>
      <c r="Q13" s="89"/>
      <c r="R13" s="89"/>
    </row>
    <row r="14" spans="3:18">
      <c r="C14" s="72"/>
      <c r="D14" s="72"/>
      <c r="E14" s="72"/>
      <c r="F14" s="72"/>
      <c r="G14" s="72"/>
      <c r="H14" s="72"/>
      <c r="I14" s="72"/>
      <c r="J14" s="72"/>
      <c r="K14" s="72"/>
      <c r="L14" s="72"/>
      <c r="M14" s="72"/>
      <c r="N14" s="72"/>
      <c r="O14" s="72"/>
      <c r="P14" s="72"/>
      <c r="Q14" s="72"/>
      <c r="R14" s="72"/>
    </row>
    <row r="15" spans="3:18">
      <c r="C15" s="72"/>
      <c r="D15" s="72"/>
      <c r="E15" s="72"/>
      <c r="F15" s="72"/>
      <c r="G15" s="72"/>
      <c r="H15" s="72"/>
      <c r="I15" s="72"/>
      <c r="J15" s="72"/>
      <c r="K15" s="72"/>
      <c r="L15" s="72"/>
      <c r="M15" s="72"/>
      <c r="N15" s="72"/>
      <c r="O15" s="72"/>
      <c r="P15" s="72"/>
      <c r="Q15" s="72"/>
      <c r="R15" s="72"/>
    </row>
    <row r="16" spans="3:18">
      <c r="C16" s="72"/>
      <c r="D16" s="72"/>
      <c r="E16" s="72"/>
      <c r="F16" s="72"/>
      <c r="G16" s="72"/>
      <c r="H16" s="72"/>
      <c r="I16" s="72"/>
      <c r="J16" s="72"/>
      <c r="K16" s="72"/>
      <c r="L16" s="72"/>
      <c r="M16" s="72"/>
      <c r="N16" s="72"/>
      <c r="O16" s="72"/>
      <c r="P16" s="72"/>
      <c r="Q16" s="72"/>
      <c r="R16" s="72"/>
    </row>
    <row r="17" spans="3:18">
      <c r="C17" s="72"/>
      <c r="D17" s="72"/>
      <c r="E17" s="72"/>
      <c r="F17" s="72"/>
      <c r="G17" s="72"/>
      <c r="H17" s="72"/>
      <c r="I17" s="72"/>
      <c r="J17" s="72"/>
      <c r="K17" s="72"/>
      <c r="L17" s="72"/>
      <c r="M17" s="72"/>
      <c r="N17" s="72"/>
      <c r="O17" s="72"/>
      <c r="P17" s="72"/>
      <c r="Q17" s="72"/>
      <c r="R17" s="72"/>
    </row>
    <row r="18" spans="3:18">
      <c r="C18" s="72"/>
      <c r="D18" s="72"/>
      <c r="E18" s="72"/>
      <c r="F18" s="72"/>
      <c r="G18" s="72"/>
      <c r="H18" s="72"/>
      <c r="I18" s="72"/>
      <c r="J18" s="72"/>
      <c r="K18" s="72"/>
      <c r="L18" s="72"/>
      <c r="M18" s="72"/>
      <c r="N18" s="72"/>
      <c r="O18" s="72"/>
      <c r="P18" s="72"/>
      <c r="Q18" s="72"/>
      <c r="R18" s="72"/>
    </row>
    <row r="19" spans="3:18">
      <c r="C19" s="72"/>
      <c r="D19" s="72"/>
      <c r="E19" s="72"/>
      <c r="F19" s="72"/>
      <c r="G19" s="72"/>
      <c r="H19" s="72"/>
      <c r="I19" s="72"/>
      <c r="J19" s="72"/>
      <c r="K19" s="72"/>
      <c r="L19" s="72"/>
      <c r="M19" s="72"/>
      <c r="N19" s="72"/>
      <c r="O19" s="72"/>
      <c r="P19" s="72"/>
      <c r="Q19" s="72"/>
      <c r="R19" s="72"/>
    </row>
    <row r="20" spans="3:18">
      <c r="C20" s="72"/>
      <c r="D20" s="72"/>
      <c r="E20" s="72"/>
      <c r="F20" s="72"/>
      <c r="G20" s="72"/>
      <c r="H20" s="72"/>
      <c r="I20" s="72"/>
      <c r="J20" s="72"/>
      <c r="K20" s="72"/>
      <c r="L20" s="72"/>
      <c r="M20" s="72"/>
      <c r="N20" s="72"/>
      <c r="O20" s="72"/>
      <c r="P20" s="72"/>
      <c r="Q20" s="72"/>
      <c r="R20" s="72"/>
    </row>
  </sheetData>
  <mergeCells count="17">
    <mergeCell ref="A1:R1"/>
    <mergeCell ref="A2:G2"/>
    <mergeCell ref="M2:R2"/>
    <mergeCell ref="E3:F3"/>
    <mergeCell ref="H3:J3"/>
    <mergeCell ref="P3:Q3"/>
    <mergeCell ref="A3:A4"/>
    <mergeCell ref="B3:B4"/>
    <mergeCell ref="C3:C4"/>
    <mergeCell ref="D3:D4"/>
    <mergeCell ref="G3:G4"/>
    <mergeCell ref="K3:K4"/>
    <mergeCell ref="L3:L4"/>
    <mergeCell ref="M3:M4"/>
    <mergeCell ref="N3:N4"/>
    <mergeCell ref="O3:O4"/>
    <mergeCell ref="R3:R4"/>
  </mergeCells>
  <pageMargins left="0.34" right="0.37" top="0.61" bottom="0.59" header="0.5" footer="0.5"/>
  <pageSetup paperSize="9" scale="85"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opLeftCell="A13" workbookViewId="0">
      <selection activeCell="F18" sqref="F18"/>
    </sheetView>
  </sheetViews>
  <sheetFormatPr defaultColWidth="9" defaultRowHeight="14.25"/>
  <cols>
    <col min="5" max="5" width="13.375" customWidth="1"/>
    <col min="6" max="6" width="9.125" customWidth="1"/>
    <col min="7" max="7" width="9.75" customWidth="1"/>
    <col min="8" max="8" width="7.25" customWidth="1"/>
    <col min="9" max="9" width="8.375" customWidth="1"/>
    <col min="10" max="10" width="8.625" customWidth="1"/>
    <col min="11" max="11" width="9.625" customWidth="1"/>
    <col min="15" max="15" width="9" style="73" customWidth="1"/>
  </cols>
  <sheetData>
    <row r="1" s="69" customFormat="1" ht="39.75" customHeight="1" spans="1:15">
      <c r="A1" s="74" t="s">
        <v>155</v>
      </c>
      <c r="B1" s="75"/>
      <c r="C1" s="75"/>
      <c r="D1" s="75"/>
      <c r="E1" s="75"/>
      <c r="F1" s="75"/>
      <c r="G1" s="75"/>
      <c r="H1" s="75"/>
      <c r="I1" s="75"/>
      <c r="J1" s="75"/>
      <c r="K1" s="75"/>
      <c r="L1" s="75"/>
      <c r="M1" s="75"/>
      <c r="N1" s="75"/>
      <c r="O1" s="91"/>
    </row>
    <row r="2" s="69" customFormat="1" ht="24" customHeight="1" spans="1:15">
      <c r="A2" s="76" t="s">
        <v>107</v>
      </c>
      <c r="B2" s="77"/>
      <c r="C2" s="77"/>
      <c r="D2" s="78"/>
      <c r="F2" s="78"/>
      <c r="G2" s="78"/>
      <c r="L2" s="92" t="s">
        <v>156</v>
      </c>
      <c r="M2" s="93"/>
      <c r="N2" s="93"/>
      <c r="O2" s="91"/>
    </row>
    <row r="3" s="69" customFormat="1" ht="22.5" customHeight="1" spans="1:15">
      <c r="A3" s="79" t="s">
        <v>157</v>
      </c>
      <c r="B3" s="80" t="s">
        <v>158</v>
      </c>
      <c r="C3" s="81" t="s">
        <v>75</v>
      </c>
      <c r="D3" s="81" t="s">
        <v>159</v>
      </c>
      <c r="E3" s="81" t="s">
        <v>76</v>
      </c>
      <c r="F3" s="81" t="s">
        <v>160</v>
      </c>
      <c r="G3" s="81" t="s">
        <v>161</v>
      </c>
      <c r="H3" s="82" t="s">
        <v>162</v>
      </c>
      <c r="I3" s="81" t="s">
        <v>163</v>
      </c>
      <c r="J3" s="94" t="s">
        <v>164</v>
      </c>
      <c r="K3" s="95"/>
      <c r="L3" s="81" t="s">
        <v>165</v>
      </c>
      <c r="M3" s="96" t="s">
        <v>166</v>
      </c>
      <c r="N3" s="97" t="s">
        <v>57</v>
      </c>
      <c r="O3" s="91"/>
    </row>
    <row r="4" s="70" customFormat="1" ht="36" customHeight="1" spans="1:15">
      <c r="A4" s="83"/>
      <c r="B4" s="84"/>
      <c r="C4" s="84"/>
      <c r="D4" s="85"/>
      <c r="E4" s="84"/>
      <c r="F4" s="85"/>
      <c r="G4" s="85"/>
      <c r="H4" s="84"/>
      <c r="I4" s="84"/>
      <c r="J4" s="50" t="s">
        <v>167</v>
      </c>
      <c r="K4" s="50" t="s">
        <v>168</v>
      </c>
      <c r="L4" s="84"/>
      <c r="M4" s="98"/>
      <c r="N4" s="99"/>
      <c r="O4" s="100"/>
    </row>
    <row r="5" s="71" customFormat="1" ht="68.25" customHeight="1" spans="1:15">
      <c r="A5" s="86" t="s">
        <v>169</v>
      </c>
      <c r="B5" s="86" t="s">
        <v>170</v>
      </c>
      <c r="C5" s="86" t="s">
        <v>171</v>
      </c>
      <c r="D5" s="86" t="s">
        <v>101</v>
      </c>
      <c r="E5" s="86" t="s">
        <v>172</v>
      </c>
      <c r="F5" s="87">
        <v>42156</v>
      </c>
      <c r="G5" s="87">
        <v>42887</v>
      </c>
      <c r="H5" s="86">
        <v>1850</v>
      </c>
      <c r="I5" s="86">
        <v>1080</v>
      </c>
      <c r="J5" s="86">
        <v>1000</v>
      </c>
      <c r="K5" s="86">
        <v>150</v>
      </c>
      <c r="L5" s="101" t="s">
        <v>173</v>
      </c>
      <c r="M5" s="101" t="s">
        <v>174</v>
      </c>
      <c r="N5" s="102"/>
      <c r="O5" s="103"/>
    </row>
    <row r="6" s="71" customFormat="1" ht="70.5" customHeight="1" spans="1:15">
      <c r="A6" s="86" t="s">
        <v>169</v>
      </c>
      <c r="B6" s="86" t="s">
        <v>175</v>
      </c>
      <c r="C6" s="86" t="s">
        <v>176</v>
      </c>
      <c r="D6" s="86" t="s">
        <v>101</v>
      </c>
      <c r="E6" s="86" t="s">
        <v>177</v>
      </c>
      <c r="F6" s="87">
        <v>41852</v>
      </c>
      <c r="G6" s="87">
        <v>42491</v>
      </c>
      <c r="H6" s="86">
        <v>2780</v>
      </c>
      <c r="I6" s="86">
        <v>400</v>
      </c>
      <c r="J6" s="86">
        <v>2450</v>
      </c>
      <c r="K6" s="86">
        <v>100</v>
      </c>
      <c r="L6" s="101" t="s">
        <v>178</v>
      </c>
      <c r="M6" s="101" t="s">
        <v>179</v>
      </c>
      <c r="N6" s="102"/>
      <c r="O6" s="103"/>
    </row>
    <row r="7" s="72" customFormat="1" ht="68.25" customHeight="1" spans="1:15">
      <c r="A7" s="86" t="s">
        <v>169</v>
      </c>
      <c r="B7" s="86" t="s">
        <v>180</v>
      </c>
      <c r="C7" s="88" t="s">
        <v>181</v>
      </c>
      <c r="D7" s="89" t="s">
        <v>101</v>
      </c>
      <c r="E7" s="88" t="s">
        <v>182</v>
      </c>
      <c r="F7" s="89"/>
      <c r="G7" s="89"/>
      <c r="H7" s="89"/>
      <c r="I7" s="89">
        <v>1828</v>
      </c>
      <c r="J7" s="89">
        <v>500</v>
      </c>
      <c r="K7" s="89">
        <v>500</v>
      </c>
      <c r="L7" s="88" t="s">
        <v>182</v>
      </c>
      <c r="M7" s="86" t="s">
        <v>183</v>
      </c>
      <c r="N7" s="104"/>
      <c r="O7" s="105"/>
    </row>
    <row r="8" ht="42" customHeight="1" spans="1:14">
      <c r="A8" s="86" t="s">
        <v>169</v>
      </c>
      <c r="B8" s="88" t="s">
        <v>184</v>
      </c>
      <c r="C8" s="88" t="s">
        <v>185</v>
      </c>
      <c r="D8" s="89" t="s">
        <v>101</v>
      </c>
      <c r="E8" s="88" t="s">
        <v>186</v>
      </c>
      <c r="F8" s="57"/>
      <c r="G8" s="57"/>
      <c r="H8" s="57"/>
      <c r="I8" s="57">
        <v>960</v>
      </c>
      <c r="J8" s="57">
        <v>650</v>
      </c>
      <c r="K8" s="57">
        <v>650</v>
      </c>
      <c r="L8" s="88" t="s">
        <v>186</v>
      </c>
      <c r="M8" s="86" t="s">
        <v>187</v>
      </c>
      <c r="N8" s="106"/>
    </row>
    <row r="9" ht="36" customHeight="1" spans="1:14">
      <c r="A9" s="86" t="s">
        <v>169</v>
      </c>
      <c r="B9" s="86" t="s">
        <v>188</v>
      </c>
      <c r="C9" s="86" t="s">
        <v>189</v>
      </c>
      <c r="D9" s="89" t="s">
        <v>101</v>
      </c>
      <c r="E9" s="86" t="s">
        <v>190</v>
      </c>
      <c r="F9" s="90">
        <v>42583</v>
      </c>
      <c r="G9" s="90">
        <v>43009</v>
      </c>
      <c r="H9" s="57">
        <v>450</v>
      </c>
      <c r="I9" s="57">
        <v>405</v>
      </c>
      <c r="J9" s="57">
        <v>335</v>
      </c>
      <c r="K9" s="57">
        <v>50</v>
      </c>
      <c r="L9" s="86" t="s">
        <v>191</v>
      </c>
      <c r="M9" s="86" t="s">
        <v>192</v>
      </c>
      <c r="N9" s="106"/>
    </row>
    <row r="10" ht="23.25" customHeight="1" spans="1:14">
      <c r="A10" s="86" t="s">
        <v>169</v>
      </c>
      <c r="B10" s="86" t="s">
        <v>188</v>
      </c>
      <c r="C10" s="86" t="s">
        <v>193</v>
      </c>
      <c r="D10" s="89" t="s">
        <v>101</v>
      </c>
      <c r="E10" s="86" t="s">
        <v>194</v>
      </c>
      <c r="F10" s="90">
        <v>42583</v>
      </c>
      <c r="G10" s="90">
        <v>43009</v>
      </c>
      <c r="H10" s="57">
        <v>800</v>
      </c>
      <c r="I10" s="57">
        <v>720</v>
      </c>
      <c r="J10" s="57">
        <v>450</v>
      </c>
      <c r="K10" s="57">
        <v>120</v>
      </c>
      <c r="L10" s="86" t="s">
        <v>194</v>
      </c>
      <c r="M10" s="57"/>
      <c r="N10" s="106"/>
    </row>
    <row r="11" ht="23.25" customHeight="1" spans="1:14">
      <c r="A11" s="86" t="s">
        <v>169</v>
      </c>
      <c r="B11" s="86" t="s">
        <v>188</v>
      </c>
      <c r="C11" s="86" t="s">
        <v>195</v>
      </c>
      <c r="D11" s="89" t="s">
        <v>101</v>
      </c>
      <c r="E11" s="86" t="s">
        <v>196</v>
      </c>
      <c r="F11" s="90">
        <v>42583</v>
      </c>
      <c r="G11" s="90">
        <v>43374</v>
      </c>
      <c r="H11" s="57">
        <v>1600</v>
      </c>
      <c r="I11" s="57">
        <v>1440</v>
      </c>
      <c r="J11" s="57">
        <v>860</v>
      </c>
      <c r="K11" s="57">
        <v>206</v>
      </c>
      <c r="L11" s="57"/>
      <c r="M11" s="57"/>
      <c r="N11" s="106"/>
    </row>
    <row r="12" ht="23.25" customHeight="1" spans="1:14">
      <c r="A12" s="86" t="s">
        <v>169</v>
      </c>
      <c r="B12" s="86" t="s">
        <v>188</v>
      </c>
      <c r="C12" s="86" t="s">
        <v>197</v>
      </c>
      <c r="D12" s="57" t="s">
        <v>101</v>
      </c>
      <c r="E12" s="86" t="s">
        <v>198</v>
      </c>
      <c r="F12" s="90">
        <v>42522</v>
      </c>
      <c r="G12" s="90">
        <v>42644</v>
      </c>
      <c r="H12" s="57">
        <v>500</v>
      </c>
      <c r="I12" s="57">
        <v>450</v>
      </c>
      <c r="J12" s="57">
        <v>450</v>
      </c>
      <c r="K12" s="57">
        <v>150</v>
      </c>
      <c r="L12" s="57"/>
      <c r="M12" s="57"/>
      <c r="N12" s="106"/>
    </row>
    <row r="13" ht="72" spans="1:14">
      <c r="A13" s="86" t="s">
        <v>169</v>
      </c>
      <c r="B13" s="86" t="s">
        <v>188</v>
      </c>
      <c r="C13" s="86" t="s">
        <v>199</v>
      </c>
      <c r="D13" s="86" t="s">
        <v>101</v>
      </c>
      <c r="E13" s="86" t="s">
        <v>200</v>
      </c>
      <c r="F13" s="90">
        <v>42583</v>
      </c>
      <c r="G13" s="90">
        <v>43009</v>
      </c>
      <c r="H13" s="57">
        <v>300</v>
      </c>
      <c r="I13" s="57">
        <v>270</v>
      </c>
      <c r="J13" s="57">
        <v>200</v>
      </c>
      <c r="K13" s="57">
        <v>75</v>
      </c>
      <c r="L13" s="57"/>
      <c r="M13" s="57"/>
      <c r="N13" s="57"/>
    </row>
    <row r="14" ht="72" spans="1:14">
      <c r="A14" s="86" t="s">
        <v>169</v>
      </c>
      <c r="B14" s="86" t="s">
        <v>188</v>
      </c>
      <c r="C14" s="86" t="s">
        <v>201</v>
      </c>
      <c r="D14" s="86" t="s">
        <v>101</v>
      </c>
      <c r="E14" s="86" t="s">
        <v>202</v>
      </c>
      <c r="F14" s="90">
        <v>42583</v>
      </c>
      <c r="G14" s="90">
        <v>42644</v>
      </c>
      <c r="H14" s="57">
        <v>250</v>
      </c>
      <c r="I14" s="57">
        <v>225</v>
      </c>
      <c r="J14" s="57">
        <v>250</v>
      </c>
      <c r="K14" s="57"/>
      <c r="L14" s="57"/>
      <c r="M14" s="57"/>
      <c r="N14" s="57"/>
    </row>
    <row r="15" ht="72" spans="1:14">
      <c r="A15" s="86" t="s">
        <v>169</v>
      </c>
      <c r="B15" s="86" t="s">
        <v>188</v>
      </c>
      <c r="C15" s="86" t="s">
        <v>203</v>
      </c>
      <c r="D15" s="86" t="s">
        <v>101</v>
      </c>
      <c r="E15" s="86" t="s">
        <v>204</v>
      </c>
      <c r="F15" s="90">
        <v>42583</v>
      </c>
      <c r="G15" s="90">
        <v>43009</v>
      </c>
      <c r="H15" s="57">
        <v>150</v>
      </c>
      <c r="I15" s="57">
        <v>135</v>
      </c>
      <c r="J15" s="57">
        <v>80</v>
      </c>
      <c r="K15" s="57">
        <v>45</v>
      </c>
      <c r="L15" s="57"/>
      <c r="M15" s="57"/>
      <c r="N15" s="57"/>
    </row>
    <row r="16" ht="72" spans="1:14">
      <c r="A16" s="86" t="s">
        <v>169</v>
      </c>
      <c r="B16" s="86" t="s">
        <v>188</v>
      </c>
      <c r="C16" s="86" t="s">
        <v>205</v>
      </c>
      <c r="D16" s="86" t="s">
        <v>101</v>
      </c>
      <c r="E16" s="86" t="s">
        <v>206</v>
      </c>
      <c r="F16" s="90">
        <v>42644</v>
      </c>
      <c r="G16" s="90">
        <v>43009</v>
      </c>
      <c r="H16" s="57">
        <v>250</v>
      </c>
      <c r="I16" s="57">
        <v>225</v>
      </c>
      <c r="J16" s="57">
        <v>150</v>
      </c>
      <c r="K16" s="57">
        <v>65</v>
      </c>
      <c r="L16" s="57"/>
      <c r="M16" s="57"/>
      <c r="N16" s="57"/>
    </row>
    <row r="17" ht="84" spans="1:14">
      <c r="A17" s="86" t="s">
        <v>169</v>
      </c>
      <c r="B17" s="86" t="s">
        <v>188</v>
      </c>
      <c r="C17" s="86" t="s">
        <v>207</v>
      </c>
      <c r="D17" s="86" t="s">
        <v>101</v>
      </c>
      <c r="E17" s="86" t="s">
        <v>208</v>
      </c>
      <c r="F17" s="90">
        <v>42614</v>
      </c>
      <c r="G17" s="90">
        <v>43009</v>
      </c>
      <c r="H17" s="57">
        <v>500</v>
      </c>
      <c r="I17" s="57">
        <v>450</v>
      </c>
      <c r="J17" s="57">
        <v>235</v>
      </c>
      <c r="K17" s="57">
        <v>85</v>
      </c>
      <c r="L17" s="57"/>
      <c r="M17" s="57"/>
      <c r="N17" s="57"/>
    </row>
    <row r="18" ht="72" spans="1:14">
      <c r="A18" s="86" t="s">
        <v>169</v>
      </c>
      <c r="B18" s="86" t="s">
        <v>188</v>
      </c>
      <c r="C18" s="57" t="s">
        <v>209</v>
      </c>
      <c r="D18" s="57" t="s">
        <v>101</v>
      </c>
      <c r="E18" s="86" t="s">
        <v>210</v>
      </c>
      <c r="F18" s="90">
        <v>42552</v>
      </c>
      <c r="G18" s="90">
        <v>42644</v>
      </c>
      <c r="H18" s="57">
        <v>250</v>
      </c>
      <c r="I18" s="57">
        <v>225</v>
      </c>
      <c r="J18" s="57">
        <v>225</v>
      </c>
      <c r="K18" s="57"/>
      <c r="L18" s="57"/>
      <c r="M18" s="57"/>
      <c r="N18" s="57"/>
    </row>
  </sheetData>
  <mergeCells count="16">
    <mergeCell ref="A1:N1"/>
    <mergeCell ref="A2:C2"/>
    <mergeCell ref="L2:N2"/>
    <mergeCell ref="J3:K3"/>
    <mergeCell ref="A3:A4"/>
    <mergeCell ref="B3:B4"/>
    <mergeCell ref="C3:C4"/>
    <mergeCell ref="D3:D4"/>
    <mergeCell ref="E3:E4"/>
    <mergeCell ref="F3:F4"/>
    <mergeCell ref="G3:G4"/>
    <mergeCell ref="H3:H4"/>
    <mergeCell ref="I3:I4"/>
    <mergeCell ref="L3:L4"/>
    <mergeCell ref="M3:M4"/>
    <mergeCell ref="N3:N4"/>
  </mergeCells>
  <pageMargins left="0.43" right="0.43" top="0.59" bottom="1" header="0.5" footer="0.5"/>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opLeftCell="A3" workbookViewId="0">
      <selection activeCell="M4" sqref="M4"/>
    </sheetView>
  </sheetViews>
  <sheetFormatPr defaultColWidth="9" defaultRowHeight="14.25"/>
  <cols>
    <col min="1" max="1" width="4.875" customWidth="1"/>
    <col min="2" max="3" width="8.375" customWidth="1"/>
    <col min="4" max="4" width="19.125" customWidth="1"/>
    <col min="5" max="5" width="8.75" customWidth="1"/>
    <col min="7" max="7" width="6.375" customWidth="1"/>
    <col min="8" max="8" width="8" customWidth="1"/>
    <col min="11" max="11" width="12.75" customWidth="1"/>
    <col min="12" max="12" width="7.25" customWidth="1"/>
    <col min="13" max="13" width="10" customWidth="1"/>
    <col min="14" max="14" width="6.625" customWidth="1"/>
  </cols>
  <sheetData>
    <row r="1" s="47" customFormat="1" ht="40.5" customHeight="1" spans="1:14">
      <c r="A1" s="48" t="s">
        <v>211</v>
      </c>
      <c r="B1" s="48"/>
      <c r="C1" s="48"/>
      <c r="D1" s="48"/>
      <c r="E1" s="48"/>
      <c r="F1" s="48"/>
      <c r="G1" s="48"/>
      <c r="H1" s="48"/>
      <c r="I1" s="48"/>
      <c r="J1" s="48"/>
      <c r="K1" s="60"/>
      <c r="L1" s="60"/>
      <c r="M1" s="60"/>
      <c r="N1" s="61"/>
    </row>
    <row r="2" s="47" customFormat="1" ht="20.25" customHeight="1" spans="1:14">
      <c r="A2" s="49" t="s">
        <v>107</v>
      </c>
      <c r="B2" s="49"/>
      <c r="C2" s="49"/>
      <c r="D2" s="49"/>
      <c r="E2" s="49"/>
      <c r="F2" s="49"/>
      <c r="G2" s="49"/>
      <c r="H2" s="49"/>
      <c r="I2" s="62" t="s">
        <v>72</v>
      </c>
      <c r="J2" s="62"/>
      <c r="K2" s="63"/>
      <c r="L2" s="63"/>
      <c r="M2" s="63"/>
      <c r="N2" s="61"/>
    </row>
    <row r="3" s="47" customFormat="1" ht="19.5" customHeight="1" spans="1:14">
      <c r="A3" s="50" t="s">
        <v>73</v>
      </c>
      <c r="B3" s="50" t="s">
        <v>74</v>
      </c>
      <c r="C3" s="51" t="s">
        <v>108</v>
      </c>
      <c r="D3" s="52" t="s">
        <v>75</v>
      </c>
      <c r="E3" s="52" t="s">
        <v>212</v>
      </c>
      <c r="F3" s="52" t="s">
        <v>80</v>
      </c>
      <c r="G3" s="50" t="s">
        <v>136</v>
      </c>
      <c r="H3" s="50"/>
      <c r="I3" s="52" t="s">
        <v>213</v>
      </c>
      <c r="J3" s="52"/>
      <c r="K3" s="64" t="s">
        <v>214</v>
      </c>
      <c r="L3" s="50" t="s">
        <v>84</v>
      </c>
      <c r="M3" s="50"/>
      <c r="N3" s="65" t="s">
        <v>57</v>
      </c>
    </row>
    <row r="4" s="47" customFormat="1" ht="40.5" customHeight="1" spans="1:14">
      <c r="A4" s="50"/>
      <c r="B4" s="50"/>
      <c r="C4" s="53"/>
      <c r="D4" s="52"/>
      <c r="E4" s="52"/>
      <c r="F4" s="52"/>
      <c r="G4" s="52" t="s">
        <v>20</v>
      </c>
      <c r="H4" s="54" t="s">
        <v>86</v>
      </c>
      <c r="I4" s="66" t="s">
        <v>20</v>
      </c>
      <c r="J4" s="66" t="s">
        <v>215</v>
      </c>
      <c r="K4" s="64"/>
      <c r="L4" s="50" t="s">
        <v>90</v>
      </c>
      <c r="M4" s="67" t="s">
        <v>91</v>
      </c>
      <c r="N4" s="65"/>
    </row>
    <row r="5" ht="24" customHeight="1" spans="1:14">
      <c r="A5" s="55">
        <v>1</v>
      </c>
      <c r="B5" s="55" t="s">
        <v>92</v>
      </c>
      <c r="C5" s="55" t="s">
        <v>138</v>
      </c>
      <c r="D5" s="55" t="s">
        <v>216</v>
      </c>
      <c r="E5" s="55" t="s">
        <v>100</v>
      </c>
      <c r="F5" s="55" t="s">
        <v>217</v>
      </c>
      <c r="G5" s="55">
        <v>350</v>
      </c>
      <c r="H5" s="55">
        <v>17500</v>
      </c>
      <c r="I5" s="55">
        <v>350</v>
      </c>
      <c r="J5" s="55" t="s">
        <v>218</v>
      </c>
      <c r="K5" s="55" t="s">
        <v>97</v>
      </c>
      <c r="L5" s="55" t="s">
        <v>98</v>
      </c>
      <c r="M5" s="55"/>
      <c r="N5" s="57"/>
    </row>
    <row r="6" ht="24" customHeight="1" spans="1:14">
      <c r="A6" s="55">
        <v>2</v>
      </c>
      <c r="B6" s="55" t="s">
        <v>92</v>
      </c>
      <c r="C6" s="55" t="s">
        <v>111</v>
      </c>
      <c r="D6" s="55" t="s">
        <v>219</v>
      </c>
      <c r="E6" s="55" t="s">
        <v>113</v>
      </c>
      <c r="F6" s="55" t="s">
        <v>217</v>
      </c>
      <c r="G6" s="55">
        <v>200</v>
      </c>
      <c r="H6" s="55">
        <v>17000</v>
      </c>
      <c r="I6" s="55">
        <v>200</v>
      </c>
      <c r="J6" s="55" t="s">
        <v>220</v>
      </c>
      <c r="K6" s="55" t="s">
        <v>97</v>
      </c>
      <c r="L6" s="55" t="s">
        <v>98</v>
      </c>
      <c r="M6" s="55"/>
      <c r="N6" s="57"/>
    </row>
    <row r="7" ht="24" customHeight="1" spans="1:14">
      <c r="A7" s="55">
        <v>3</v>
      </c>
      <c r="B7" s="55" t="s">
        <v>92</v>
      </c>
      <c r="C7" s="55" t="s">
        <v>118</v>
      </c>
      <c r="D7" s="55" t="s">
        <v>119</v>
      </c>
      <c r="E7" s="56" t="s">
        <v>221</v>
      </c>
      <c r="F7" s="55" t="s">
        <v>222</v>
      </c>
      <c r="G7" s="55">
        <v>150</v>
      </c>
      <c r="H7" s="55">
        <v>7500</v>
      </c>
      <c r="I7" s="55">
        <v>150</v>
      </c>
      <c r="J7" s="55" t="s">
        <v>220</v>
      </c>
      <c r="K7" s="56" t="s">
        <v>221</v>
      </c>
      <c r="L7" s="55" t="s">
        <v>98</v>
      </c>
      <c r="M7" s="55"/>
      <c r="N7" s="57"/>
    </row>
    <row r="8" ht="24" customHeight="1" spans="1:14">
      <c r="A8" s="55">
        <v>4</v>
      </c>
      <c r="B8" s="55" t="s">
        <v>92</v>
      </c>
      <c r="C8" s="55" t="s">
        <v>223</v>
      </c>
      <c r="D8" s="55" t="s">
        <v>224</v>
      </c>
      <c r="E8" s="55" t="s">
        <v>225</v>
      </c>
      <c r="F8" s="55" t="s">
        <v>101</v>
      </c>
      <c r="G8" s="55">
        <v>714</v>
      </c>
      <c r="H8" s="55">
        <v>35700</v>
      </c>
      <c r="I8" s="55">
        <v>714</v>
      </c>
      <c r="J8" s="68">
        <v>42675</v>
      </c>
      <c r="K8" s="55" t="s">
        <v>226</v>
      </c>
      <c r="L8" s="55" t="s">
        <v>98</v>
      </c>
      <c r="M8" s="55"/>
      <c r="N8" s="57"/>
    </row>
    <row r="9" ht="24" customHeight="1" spans="1:14">
      <c r="A9" s="55">
        <v>5</v>
      </c>
      <c r="B9" s="55" t="s">
        <v>92</v>
      </c>
      <c r="C9" s="55" t="s">
        <v>138</v>
      </c>
      <c r="D9" s="55" t="s">
        <v>227</v>
      </c>
      <c r="E9" s="56" t="s">
        <v>100</v>
      </c>
      <c r="F9" s="55" t="s">
        <v>101</v>
      </c>
      <c r="G9" s="55">
        <v>204</v>
      </c>
      <c r="H9" s="55">
        <v>10200</v>
      </c>
      <c r="I9" s="55">
        <v>204</v>
      </c>
      <c r="J9" s="55" t="s">
        <v>228</v>
      </c>
      <c r="K9" s="56" t="s">
        <v>97</v>
      </c>
      <c r="L9" s="55" t="s">
        <v>98</v>
      </c>
      <c r="M9" s="55"/>
      <c r="N9" s="57"/>
    </row>
    <row r="10" ht="24" customHeight="1" spans="1:14">
      <c r="A10" s="57"/>
      <c r="B10" s="57"/>
      <c r="C10" s="57"/>
      <c r="D10" s="57"/>
      <c r="E10" s="57"/>
      <c r="F10" s="57"/>
      <c r="G10" s="58">
        <f t="shared" ref="G10:I10" si="0">SUM(G5:G9)</f>
        <v>1618</v>
      </c>
      <c r="H10" s="58">
        <f t="shared" si="0"/>
        <v>87900</v>
      </c>
      <c r="I10" s="57">
        <f t="shared" si="0"/>
        <v>1618</v>
      </c>
      <c r="J10" s="57"/>
      <c r="K10" s="57"/>
      <c r="L10" s="57"/>
      <c r="M10" s="57"/>
      <c r="N10" s="57"/>
    </row>
    <row r="11" ht="24" customHeight="1" spans="1:14">
      <c r="A11" s="57"/>
      <c r="B11" s="57"/>
      <c r="C11" s="57"/>
      <c r="D11" s="57"/>
      <c r="E11" s="57"/>
      <c r="F11" s="57"/>
      <c r="G11" s="57"/>
      <c r="H11" s="57"/>
      <c r="I11" s="57"/>
      <c r="J11" s="57"/>
      <c r="K11" s="57"/>
      <c r="L11" s="57"/>
      <c r="M11" s="57"/>
      <c r="N11" s="57"/>
    </row>
    <row r="12" ht="24" customHeight="1" spans="1:14">
      <c r="A12" s="57"/>
      <c r="B12" s="57"/>
      <c r="C12" s="57"/>
      <c r="D12" s="57"/>
      <c r="E12" s="57"/>
      <c r="F12" s="57"/>
      <c r="G12" s="57"/>
      <c r="H12" s="57"/>
      <c r="I12" s="57"/>
      <c r="J12" s="57"/>
      <c r="K12" s="57"/>
      <c r="L12" s="57"/>
      <c r="M12" s="57"/>
      <c r="N12" s="57"/>
    </row>
    <row r="13" ht="24" customHeight="1" spans="1:14">
      <c r="A13" s="57"/>
      <c r="B13" s="57"/>
      <c r="C13" s="57"/>
      <c r="D13" s="57"/>
      <c r="E13" s="57"/>
      <c r="F13" s="57"/>
      <c r="G13" s="57"/>
      <c r="H13" s="57"/>
      <c r="I13" s="57"/>
      <c r="J13" s="57"/>
      <c r="K13" s="57"/>
      <c r="L13" s="57"/>
      <c r="M13" s="57"/>
      <c r="N13" s="57"/>
    </row>
    <row r="14" ht="24" customHeight="1" spans="1:14">
      <c r="A14" s="57"/>
      <c r="B14" s="57"/>
      <c r="C14" s="57"/>
      <c r="D14" s="57"/>
      <c r="E14" s="57"/>
      <c r="F14" s="57"/>
      <c r="G14" s="57"/>
      <c r="H14" s="57"/>
      <c r="I14" s="57"/>
      <c r="J14" s="57"/>
      <c r="K14" s="57"/>
      <c r="L14" s="57"/>
      <c r="M14" s="57"/>
      <c r="N14" s="57"/>
    </row>
    <row r="15" ht="24" customHeight="1" spans="1:14">
      <c r="A15" s="57"/>
      <c r="B15" s="57"/>
      <c r="C15" s="57"/>
      <c r="D15" s="57"/>
      <c r="E15" s="57"/>
      <c r="F15" s="57"/>
      <c r="G15" s="57"/>
      <c r="H15" s="57"/>
      <c r="I15" s="57"/>
      <c r="J15" s="57"/>
      <c r="K15" s="57"/>
      <c r="L15" s="57"/>
      <c r="M15" s="57"/>
      <c r="N15" s="57"/>
    </row>
    <row r="16" ht="15.75" customHeight="1" spans="1:14">
      <c r="A16" s="59" t="s">
        <v>229</v>
      </c>
      <c r="B16" s="59"/>
      <c r="C16" s="59"/>
      <c r="D16" s="59"/>
      <c r="E16" s="59"/>
      <c r="F16" s="59"/>
      <c r="G16" s="59"/>
      <c r="H16" s="59"/>
      <c r="I16" s="59"/>
      <c r="J16" s="59"/>
      <c r="K16" s="59"/>
      <c r="L16" s="59"/>
      <c r="M16" s="59"/>
      <c r="N16" s="59"/>
    </row>
  </sheetData>
  <mergeCells count="15">
    <mergeCell ref="A1:N1"/>
    <mergeCell ref="A2:H2"/>
    <mergeCell ref="I2:N2"/>
    <mergeCell ref="G3:H3"/>
    <mergeCell ref="I3:J3"/>
    <mergeCell ref="L3:M3"/>
    <mergeCell ref="A16:N16"/>
    <mergeCell ref="A3:A4"/>
    <mergeCell ref="B3:B4"/>
    <mergeCell ref="C3:C4"/>
    <mergeCell ref="D3:D4"/>
    <mergeCell ref="E3:E4"/>
    <mergeCell ref="F3:F4"/>
    <mergeCell ref="K3:K4"/>
    <mergeCell ref="N3:N4"/>
  </mergeCells>
  <pageMargins left="0.46" right="0.55" top="0.64" bottom="0.62" header="0.5" footer="0.5"/>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Z320"/>
  <sheetViews>
    <sheetView topLeftCell="O13" workbookViewId="0">
      <selection activeCell="G23" sqref="G23"/>
    </sheetView>
  </sheetViews>
  <sheetFormatPr defaultColWidth="9" defaultRowHeight="14.25"/>
  <cols>
    <col min="1" max="1" width="12.875" customWidth="1"/>
    <col min="2" max="2" width="9.875" customWidth="1"/>
    <col min="3" max="3" width="9.25" customWidth="1"/>
    <col min="4" max="4" width="8.75" customWidth="1"/>
    <col min="5" max="5" width="9.5" customWidth="1"/>
    <col min="6" max="6" width="8.875" customWidth="1"/>
    <col min="7" max="7" width="8.75" customWidth="1"/>
    <col min="8" max="8" width="8.125" customWidth="1"/>
    <col min="9" max="10" width="7.875" customWidth="1"/>
    <col min="11" max="11" width="9.5" customWidth="1"/>
    <col min="12" max="12" width="7.625" customWidth="1"/>
    <col min="13" max="13" width="7.5" customWidth="1"/>
    <col min="14" max="14" width="8.125" customWidth="1"/>
    <col min="15" max="16" width="7.875" customWidth="1"/>
    <col min="17" max="17" width="9.5" customWidth="1"/>
    <col min="18" max="18" width="7.625" customWidth="1"/>
    <col min="19" max="19" width="7.5" customWidth="1"/>
    <col min="20" max="20" width="8.125" customWidth="1"/>
    <col min="21" max="22" width="7.875" customWidth="1"/>
    <col min="23" max="23" width="9.5" customWidth="1"/>
    <col min="24" max="24" width="7.625" customWidth="1"/>
    <col min="25" max="25" width="7.5" customWidth="1"/>
    <col min="26" max="26" width="8.125" customWidth="1"/>
    <col min="27" max="28" width="7.875" customWidth="1"/>
    <col min="29" max="29" width="10" customWidth="1"/>
    <col min="30" max="30" width="7.875" customWidth="1"/>
    <col min="31" max="31" width="7.625" customWidth="1"/>
    <col min="32" max="32" width="8.125" customWidth="1"/>
    <col min="33" max="33" width="7.875" customWidth="1"/>
    <col min="34" max="34" width="7.625" customWidth="1"/>
    <col min="35" max="35" width="9.375" customWidth="1"/>
    <col min="36" max="36" width="7.5" customWidth="1"/>
    <col min="37" max="37" width="7.375" customWidth="1"/>
    <col min="38" max="38" width="8.125" customWidth="1"/>
    <col min="39" max="40" width="7.625" customWidth="1"/>
    <col min="41" max="41" width="10.5" customWidth="1"/>
    <col min="42" max="42" width="7.5" customWidth="1"/>
    <col min="43" max="43" width="7.375" customWidth="1"/>
    <col min="44" max="44" width="7.625" customWidth="1"/>
    <col min="45" max="46" width="7.75" customWidth="1"/>
    <col min="47" max="47" width="9.5" customWidth="1"/>
    <col min="48" max="48" width="7.25" customWidth="1"/>
    <col min="49" max="50" width="8.125" customWidth="1"/>
    <col min="51" max="51" width="7.875" customWidth="1"/>
    <col min="52" max="52" width="7.625" customWidth="1"/>
    <col min="53" max="53" width="9.875" customWidth="1"/>
    <col min="54" max="54" width="7.5" customWidth="1"/>
    <col min="55" max="55" width="7.375" customWidth="1"/>
    <col min="56" max="56" width="8.125" customWidth="1"/>
    <col min="57" max="58" width="7.625" customWidth="1"/>
    <col min="59" max="59" width="9.75" customWidth="1"/>
    <col min="60" max="60" width="7.5" customWidth="1"/>
    <col min="61" max="61" width="7.375" customWidth="1"/>
    <col min="62" max="62" width="7.625" customWidth="1"/>
    <col min="63" max="63" width="7.75" customWidth="1"/>
    <col min="64" max="64" width="8.375" customWidth="1"/>
    <col min="65" max="65" width="9.625" customWidth="1"/>
    <col min="66" max="66" width="7.25" customWidth="1"/>
    <col min="67" max="67" width="8" customWidth="1"/>
    <col min="68" max="68" width="8.125" customWidth="1"/>
    <col min="69" max="69" width="7.875" customWidth="1"/>
    <col min="70" max="70" width="7.625" customWidth="1"/>
    <col min="71" max="71" width="10" customWidth="1"/>
    <col min="72" max="72" width="7.5" customWidth="1"/>
    <col min="73" max="73" width="7.375" customWidth="1"/>
    <col min="74" max="74" width="7.625" customWidth="1"/>
    <col min="75" max="75" width="7.75" customWidth="1"/>
    <col min="76" max="76" width="8.375" customWidth="1"/>
    <col min="77" max="77" width="9.625" customWidth="1"/>
    <col min="78" max="78" width="7.25" customWidth="1"/>
    <col min="79" max="80" width="8.125" customWidth="1"/>
    <col min="81" max="81" width="7.875" customWidth="1"/>
    <col min="82" max="82" width="7.625" customWidth="1"/>
    <col min="83" max="83" width="10.25" customWidth="1"/>
    <col min="84" max="84" width="7.5" customWidth="1"/>
    <col min="85" max="85" width="7.375" customWidth="1"/>
    <col min="86" max="86" width="7.625" customWidth="1"/>
    <col min="87" max="87" width="7.75" customWidth="1"/>
    <col min="88" max="88" width="8.375" customWidth="1"/>
    <col min="89" max="89" width="9.375" customWidth="1"/>
    <col min="90" max="90" width="7.25" customWidth="1"/>
    <col min="91" max="91" width="8.125" customWidth="1"/>
    <col min="92" max="92" width="7.625" customWidth="1"/>
    <col min="93" max="93" width="7.75" customWidth="1"/>
    <col min="94" max="94" width="8.375" customWidth="1"/>
    <col min="95" max="95" width="9.75" customWidth="1"/>
    <col min="96" max="97" width="8.375" customWidth="1"/>
    <col min="98" max="98" width="7.625" customWidth="1"/>
    <col min="99" max="99" width="7.75" customWidth="1"/>
    <col min="100" max="100" width="8.375" customWidth="1"/>
    <col min="101" max="101" width="9.75" customWidth="1"/>
    <col min="102" max="103" width="8.375" customWidth="1"/>
  </cols>
  <sheetData>
    <row r="1" ht="28.5" customHeight="1" spans="1:103">
      <c r="A1" s="4" t="s">
        <v>230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39"/>
      <c r="CU1" s="39"/>
      <c r="CV1" s="39"/>
      <c r="CW1" s="39"/>
      <c r="CX1" s="39"/>
      <c r="CY1" s="39"/>
    </row>
    <row r="2" ht="16.5" customHeight="1" spans="7:103">
      <c r="G2" s="5"/>
      <c r="CR2" s="38"/>
      <c r="CS2" s="38"/>
      <c r="CX2" s="38" t="s">
        <v>231</v>
      </c>
      <c r="CY2" s="38"/>
    </row>
    <row r="3" s="1" customFormat="1" ht="24" customHeight="1" spans="1:103">
      <c r="A3" s="6" t="s">
        <v>74</v>
      </c>
      <c r="B3" s="7" t="s">
        <v>232</v>
      </c>
      <c r="C3" s="8"/>
      <c r="D3" s="8"/>
      <c r="E3" s="8"/>
      <c r="F3" s="8"/>
      <c r="G3" s="8"/>
      <c r="H3" s="7" t="s">
        <v>233</v>
      </c>
      <c r="I3" s="7"/>
      <c r="J3" s="7"/>
      <c r="K3" s="7"/>
      <c r="L3" s="7"/>
      <c r="M3" s="7"/>
      <c r="N3" s="7" t="s">
        <v>234</v>
      </c>
      <c r="O3" s="7"/>
      <c r="P3" s="7"/>
      <c r="Q3" s="7"/>
      <c r="R3" s="7"/>
      <c r="S3" s="7"/>
      <c r="T3" s="7" t="s">
        <v>235</v>
      </c>
      <c r="U3" s="7"/>
      <c r="V3" s="7"/>
      <c r="W3" s="7"/>
      <c r="X3" s="7"/>
      <c r="Y3" s="7"/>
      <c r="Z3" s="7" t="s">
        <v>236</v>
      </c>
      <c r="AA3" s="7"/>
      <c r="AB3" s="7"/>
      <c r="AC3" s="7"/>
      <c r="AD3" s="7"/>
      <c r="AE3" s="7"/>
      <c r="AF3" s="7" t="s">
        <v>237</v>
      </c>
      <c r="AG3" s="7"/>
      <c r="AH3" s="7"/>
      <c r="AI3" s="7"/>
      <c r="AJ3" s="7"/>
      <c r="AK3" s="7"/>
      <c r="AL3" s="7"/>
      <c r="AM3" s="7"/>
      <c r="AN3" s="7"/>
      <c r="AO3" s="7"/>
      <c r="AP3" s="7"/>
      <c r="AQ3" s="7"/>
      <c r="AR3" s="7"/>
      <c r="AS3" s="7"/>
      <c r="AT3" s="7"/>
      <c r="AU3" s="7"/>
      <c r="AV3" s="7"/>
      <c r="AW3" s="7"/>
      <c r="AX3" s="7" t="s">
        <v>238</v>
      </c>
      <c r="AY3" s="7"/>
      <c r="AZ3" s="7"/>
      <c r="BA3" s="7"/>
      <c r="BB3" s="7"/>
      <c r="BC3" s="7"/>
      <c r="BD3" s="7"/>
      <c r="BE3" s="7"/>
      <c r="BF3" s="7"/>
      <c r="BG3" s="7"/>
      <c r="BH3" s="7"/>
      <c r="BI3" s="7"/>
      <c r="BJ3" s="7"/>
      <c r="BK3" s="7"/>
      <c r="BL3" s="7"/>
      <c r="BM3" s="7"/>
      <c r="BN3" s="7"/>
      <c r="BO3" s="7"/>
      <c r="BP3" s="7" t="s">
        <v>239</v>
      </c>
      <c r="BQ3" s="7"/>
      <c r="BR3" s="7"/>
      <c r="BS3" s="7"/>
      <c r="BT3" s="7"/>
      <c r="BU3" s="7"/>
      <c r="BV3" s="7"/>
      <c r="BW3" s="7"/>
      <c r="BX3" s="7"/>
      <c r="BY3" s="7"/>
      <c r="BZ3" s="7"/>
      <c r="CA3" s="7"/>
      <c r="CB3" s="7" t="s">
        <v>240</v>
      </c>
      <c r="CC3" s="7"/>
      <c r="CD3" s="7"/>
      <c r="CE3" s="7"/>
      <c r="CF3" s="7"/>
      <c r="CG3" s="7"/>
      <c r="CH3" s="7"/>
      <c r="CI3" s="7"/>
      <c r="CJ3" s="7"/>
      <c r="CK3" s="7"/>
      <c r="CL3" s="7"/>
      <c r="CM3" s="7"/>
      <c r="CN3" s="7" t="s">
        <v>241</v>
      </c>
      <c r="CO3" s="7"/>
      <c r="CP3" s="7"/>
      <c r="CQ3" s="7"/>
      <c r="CR3" s="7"/>
      <c r="CS3" s="7"/>
      <c r="CT3" s="7" t="s">
        <v>242</v>
      </c>
      <c r="CU3" s="7"/>
      <c r="CV3" s="7"/>
      <c r="CW3" s="7"/>
      <c r="CX3" s="7"/>
      <c r="CY3" s="7"/>
    </row>
    <row r="4" ht="23.25" customHeight="1" spans="1:103">
      <c r="A4" s="8"/>
      <c r="B4" s="8"/>
      <c r="C4" s="8"/>
      <c r="D4" s="8"/>
      <c r="E4" s="8"/>
      <c r="F4" s="8"/>
      <c r="G4" s="8"/>
      <c r="H4" s="7" t="s">
        <v>243</v>
      </c>
      <c r="I4" s="7"/>
      <c r="J4" s="7"/>
      <c r="K4" s="7"/>
      <c r="L4" s="7"/>
      <c r="M4" s="7"/>
      <c r="N4" s="7" t="s">
        <v>243</v>
      </c>
      <c r="O4" s="7"/>
      <c r="P4" s="7"/>
      <c r="Q4" s="7"/>
      <c r="R4" s="7"/>
      <c r="S4" s="7"/>
      <c r="T4" s="7" t="s">
        <v>243</v>
      </c>
      <c r="U4" s="7"/>
      <c r="V4" s="7"/>
      <c r="W4" s="7"/>
      <c r="X4" s="7"/>
      <c r="Y4" s="7"/>
      <c r="Z4" s="7" t="s">
        <v>243</v>
      </c>
      <c r="AA4" s="7"/>
      <c r="AB4" s="7"/>
      <c r="AC4" s="7"/>
      <c r="AD4" s="7"/>
      <c r="AE4" s="7"/>
      <c r="AF4" s="19" t="s">
        <v>243</v>
      </c>
      <c r="AG4" s="7"/>
      <c r="AH4" s="7"/>
      <c r="AI4" s="7"/>
      <c r="AJ4" s="7"/>
      <c r="AK4" s="7"/>
      <c r="AL4" s="7" t="s">
        <v>244</v>
      </c>
      <c r="AM4" s="7"/>
      <c r="AN4" s="7"/>
      <c r="AO4" s="7"/>
      <c r="AP4" s="7"/>
      <c r="AQ4" s="7"/>
      <c r="AR4" s="7" t="s">
        <v>245</v>
      </c>
      <c r="AS4" s="7"/>
      <c r="AT4" s="7"/>
      <c r="AU4" s="7"/>
      <c r="AV4" s="7"/>
      <c r="AW4" s="7"/>
      <c r="AX4" s="7" t="s">
        <v>243</v>
      </c>
      <c r="AY4" s="7"/>
      <c r="AZ4" s="7"/>
      <c r="BA4" s="7"/>
      <c r="BB4" s="7"/>
      <c r="BC4" s="7"/>
      <c r="BD4" s="7" t="s">
        <v>244</v>
      </c>
      <c r="BE4" s="7"/>
      <c r="BF4" s="7"/>
      <c r="BG4" s="7"/>
      <c r="BH4" s="7"/>
      <c r="BI4" s="7"/>
      <c r="BJ4" s="7" t="s">
        <v>245</v>
      </c>
      <c r="BK4" s="7"/>
      <c r="BL4" s="7"/>
      <c r="BM4" s="7"/>
      <c r="BN4" s="7"/>
      <c r="BO4" s="7"/>
      <c r="BP4" s="7" t="s">
        <v>243</v>
      </c>
      <c r="BQ4" s="7"/>
      <c r="BR4" s="7"/>
      <c r="BS4" s="7"/>
      <c r="BT4" s="7"/>
      <c r="BU4" s="7"/>
      <c r="BV4" s="7" t="s">
        <v>245</v>
      </c>
      <c r="BW4" s="7"/>
      <c r="BX4" s="7"/>
      <c r="BY4" s="7"/>
      <c r="BZ4" s="7"/>
      <c r="CA4" s="7"/>
      <c r="CB4" s="7" t="s">
        <v>243</v>
      </c>
      <c r="CC4" s="7"/>
      <c r="CD4" s="7"/>
      <c r="CE4" s="7"/>
      <c r="CF4" s="7"/>
      <c r="CG4" s="7"/>
      <c r="CH4" s="7" t="s">
        <v>245</v>
      </c>
      <c r="CI4" s="7"/>
      <c r="CJ4" s="7"/>
      <c r="CK4" s="7"/>
      <c r="CL4" s="7"/>
      <c r="CM4" s="7"/>
      <c r="CN4" s="7" t="s">
        <v>245</v>
      </c>
      <c r="CO4" s="7"/>
      <c r="CP4" s="7"/>
      <c r="CQ4" s="7"/>
      <c r="CR4" s="7"/>
      <c r="CS4" s="7"/>
      <c r="CT4" s="7" t="s">
        <v>245</v>
      </c>
      <c r="CU4" s="7"/>
      <c r="CV4" s="7"/>
      <c r="CW4" s="7"/>
      <c r="CX4" s="7"/>
      <c r="CY4" s="7"/>
    </row>
    <row r="5" ht="42.75" customHeight="1" spans="1:103">
      <c r="A5" s="8"/>
      <c r="B5" s="6" t="s">
        <v>246</v>
      </c>
      <c r="C5" s="6" t="s">
        <v>247</v>
      </c>
      <c r="D5" s="6" t="s">
        <v>248</v>
      </c>
      <c r="E5" s="6" t="s">
        <v>249</v>
      </c>
      <c r="F5" s="6" t="s">
        <v>250</v>
      </c>
      <c r="G5" s="6" t="s">
        <v>251</v>
      </c>
      <c r="H5" s="6" t="s">
        <v>246</v>
      </c>
      <c r="I5" s="6" t="s">
        <v>247</v>
      </c>
      <c r="J5" s="6" t="s">
        <v>248</v>
      </c>
      <c r="K5" s="6" t="s">
        <v>249</v>
      </c>
      <c r="L5" s="6" t="s">
        <v>250</v>
      </c>
      <c r="M5" s="6" t="s">
        <v>251</v>
      </c>
      <c r="N5" s="6" t="s">
        <v>246</v>
      </c>
      <c r="O5" s="6" t="s">
        <v>247</v>
      </c>
      <c r="P5" s="6" t="s">
        <v>248</v>
      </c>
      <c r="Q5" s="6" t="s">
        <v>249</v>
      </c>
      <c r="R5" s="6" t="s">
        <v>250</v>
      </c>
      <c r="S5" s="6" t="s">
        <v>251</v>
      </c>
      <c r="T5" s="6" t="s">
        <v>246</v>
      </c>
      <c r="U5" s="6" t="s">
        <v>247</v>
      </c>
      <c r="V5" s="6" t="s">
        <v>248</v>
      </c>
      <c r="W5" s="6" t="s">
        <v>249</v>
      </c>
      <c r="X5" s="6" t="s">
        <v>250</v>
      </c>
      <c r="Y5" s="6" t="s">
        <v>251</v>
      </c>
      <c r="Z5" s="6" t="s">
        <v>246</v>
      </c>
      <c r="AA5" s="6" t="s">
        <v>247</v>
      </c>
      <c r="AB5" s="6" t="s">
        <v>248</v>
      </c>
      <c r="AC5" s="6" t="s">
        <v>249</v>
      </c>
      <c r="AD5" s="6" t="s">
        <v>250</v>
      </c>
      <c r="AE5" s="6" t="s">
        <v>251</v>
      </c>
      <c r="AF5" s="20" t="s">
        <v>246</v>
      </c>
      <c r="AG5" s="6" t="s">
        <v>247</v>
      </c>
      <c r="AH5" s="6" t="s">
        <v>248</v>
      </c>
      <c r="AI5" s="6" t="s">
        <v>249</v>
      </c>
      <c r="AJ5" s="6" t="s">
        <v>250</v>
      </c>
      <c r="AK5" s="6" t="s">
        <v>251</v>
      </c>
      <c r="AL5" s="20" t="s">
        <v>246</v>
      </c>
      <c r="AM5" s="6" t="s">
        <v>247</v>
      </c>
      <c r="AN5" s="6" t="s">
        <v>248</v>
      </c>
      <c r="AO5" s="6" t="s">
        <v>249</v>
      </c>
      <c r="AP5" s="6" t="s">
        <v>250</v>
      </c>
      <c r="AQ5" s="6" t="s">
        <v>251</v>
      </c>
      <c r="AR5" s="20" t="s">
        <v>246</v>
      </c>
      <c r="AS5" s="6" t="s">
        <v>247</v>
      </c>
      <c r="AT5" s="6" t="s">
        <v>248</v>
      </c>
      <c r="AU5" s="6" t="s">
        <v>249</v>
      </c>
      <c r="AV5" s="6" t="s">
        <v>250</v>
      </c>
      <c r="AW5" s="6" t="s">
        <v>251</v>
      </c>
      <c r="AX5" s="20" t="s">
        <v>246</v>
      </c>
      <c r="AY5" s="6" t="s">
        <v>247</v>
      </c>
      <c r="AZ5" s="6" t="s">
        <v>248</v>
      </c>
      <c r="BA5" s="6" t="s">
        <v>249</v>
      </c>
      <c r="BB5" s="6" t="s">
        <v>250</v>
      </c>
      <c r="BC5" s="6" t="s">
        <v>251</v>
      </c>
      <c r="BD5" s="20" t="s">
        <v>246</v>
      </c>
      <c r="BE5" s="6" t="s">
        <v>247</v>
      </c>
      <c r="BF5" s="6" t="s">
        <v>248</v>
      </c>
      <c r="BG5" s="6" t="s">
        <v>249</v>
      </c>
      <c r="BH5" s="6" t="s">
        <v>250</v>
      </c>
      <c r="BI5" s="6" t="s">
        <v>251</v>
      </c>
      <c r="BJ5" s="20" t="s">
        <v>246</v>
      </c>
      <c r="BK5" s="6" t="s">
        <v>247</v>
      </c>
      <c r="BL5" s="6" t="s">
        <v>248</v>
      </c>
      <c r="BM5" s="6" t="s">
        <v>249</v>
      </c>
      <c r="BN5" s="6" t="s">
        <v>250</v>
      </c>
      <c r="BO5" s="6" t="s">
        <v>251</v>
      </c>
      <c r="BP5" s="20" t="s">
        <v>246</v>
      </c>
      <c r="BQ5" s="6" t="s">
        <v>247</v>
      </c>
      <c r="BR5" s="6" t="s">
        <v>248</v>
      </c>
      <c r="BS5" s="6" t="s">
        <v>249</v>
      </c>
      <c r="BT5" s="6" t="s">
        <v>250</v>
      </c>
      <c r="BU5" s="6" t="s">
        <v>251</v>
      </c>
      <c r="BV5" s="20" t="s">
        <v>246</v>
      </c>
      <c r="BW5" s="6" t="s">
        <v>247</v>
      </c>
      <c r="BX5" s="6" t="s">
        <v>248</v>
      </c>
      <c r="BY5" s="6" t="s">
        <v>249</v>
      </c>
      <c r="BZ5" s="6" t="s">
        <v>250</v>
      </c>
      <c r="CA5" s="6" t="s">
        <v>251</v>
      </c>
      <c r="CB5" s="20" t="s">
        <v>246</v>
      </c>
      <c r="CC5" s="6" t="s">
        <v>247</v>
      </c>
      <c r="CD5" s="6" t="s">
        <v>248</v>
      </c>
      <c r="CE5" s="6" t="s">
        <v>249</v>
      </c>
      <c r="CF5" s="6" t="s">
        <v>250</v>
      </c>
      <c r="CG5" s="6" t="s">
        <v>251</v>
      </c>
      <c r="CH5" s="20" t="s">
        <v>246</v>
      </c>
      <c r="CI5" s="6" t="s">
        <v>247</v>
      </c>
      <c r="CJ5" s="6" t="s">
        <v>248</v>
      </c>
      <c r="CK5" s="6" t="s">
        <v>249</v>
      </c>
      <c r="CL5" s="6" t="s">
        <v>250</v>
      </c>
      <c r="CM5" s="6" t="s">
        <v>251</v>
      </c>
      <c r="CN5" s="20" t="s">
        <v>246</v>
      </c>
      <c r="CO5" s="6" t="s">
        <v>247</v>
      </c>
      <c r="CP5" s="6" t="s">
        <v>248</v>
      </c>
      <c r="CQ5" s="6" t="s">
        <v>249</v>
      </c>
      <c r="CR5" s="6" t="s">
        <v>250</v>
      </c>
      <c r="CS5" s="6" t="s">
        <v>251</v>
      </c>
      <c r="CT5" s="20" t="s">
        <v>246</v>
      </c>
      <c r="CU5" s="6" t="s">
        <v>247</v>
      </c>
      <c r="CV5" s="6" t="s">
        <v>248</v>
      </c>
      <c r="CW5" s="6" t="s">
        <v>249</v>
      </c>
      <c r="CX5" s="6" t="s">
        <v>250</v>
      </c>
      <c r="CY5" s="6" t="s">
        <v>251</v>
      </c>
    </row>
    <row r="6" ht="26.25" customHeight="1" spans="1:103">
      <c r="A6" s="7" t="s">
        <v>252</v>
      </c>
      <c r="B6" s="9">
        <f t="shared" ref="B6:I6" si="0">B7+B20+B29+B36+B42+B49+B57+B65+B74+B75+B76</f>
        <v>274763</v>
      </c>
      <c r="C6" s="9">
        <f t="shared" si="0"/>
        <v>276630</v>
      </c>
      <c r="D6" s="9">
        <f t="shared" si="0"/>
        <v>30843</v>
      </c>
      <c r="E6" s="9">
        <f t="shared" si="0"/>
        <v>13538</v>
      </c>
      <c r="F6" s="9">
        <f t="shared" si="0"/>
        <v>19662</v>
      </c>
      <c r="G6" s="9">
        <f t="shared" si="0"/>
        <v>210885</v>
      </c>
      <c r="H6" s="9">
        <f t="shared" si="0"/>
        <v>109</v>
      </c>
      <c r="I6" s="9">
        <f t="shared" si="0"/>
        <v>109</v>
      </c>
      <c r="J6" s="9"/>
      <c r="K6" s="9"/>
      <c r="L6" s="9">
        <f t="shared" ref="L6:O6" si="1">L7+L20+L29+L36+L42+L49+L57+L65+L74+L75+L76</f>
        <v>0</v>
      </c>
      <c r="M6" s="9">
        <f t="shared" si="1"/>
        <v>109</v>
      </c>
      <c r="N6" s="9">
        <f t="shared" si="1"/>
        <v>400</v>
      </c>
      <c r="O6" s="9">
        <f t="shared" si="1"/>
        <v>400</v>
      </c>
      <c r="P6" s="9"/>
      <c r="Q6" s="9"/>
      <c r="R6" s="9">
        <f>R7+R20+R29+R36+R42+R49+R57+R65+R74+R75+R76</f>
        <v>0</v>
      </c>
      <c r="S6" s="9">
        <f>S7+S20+S29+S36+S42+S49+S57+S65+S74+S75+S76</f>
        <v>400</v>
      </c>
      <c r="T6" s="9">
        <f t="shared" ref="T6:CE6" si="2">T7+T20+T29+T36+T42+T49+T57+T65+T74+T75+T76</f>
        <v>5828</v>
      </c>
      <c r="U6" s="9">
        <f t="shared" si="2"/>
        <v>6062</v>
      </c>
      <c r="V6" s="9"/>
      <c r="W6" s="9"/>
      <c r="X6" s="9">
        <f t="shared" si="2"/>
        <v>0</v>
      </c>
      <c r="Y6" s="9">
        <f t="shared" si="2"/>
        <v>6062</v>
      </c>
      <c r="Z6" s="9">
        <f t="shared" si="2"/>
        <v>15585</v>
      </c>
      <c r="AA6" s="9">
        <f t="shared" si="2"/>
        <v>15612</v>
      </c>
      <c r="AB6" s="9">
        <f t="shared" si="2"/>
        <v>0</v>
      </c>
      <c r="AC6" s="9">
        <f t="shared" si="2"/>
        <v>0</v>
      </c>
      <c r="AD6" s="9">
        <f t="shared" si="2"/>
        <v>0</v>
      </c>
      <c r="AE6" s="9">
        <f t="shared" si="2"/>
        <v>15612</v>
      </c>
      <c r="AF6" s="9">
        <f t="shared" si="2"/>
        <v>40882</v>
      </c>
      <c r="AG6" s="9">
        <f t="shared" si="2"/>
        <v>41274</v>
      </c>
      <c r="AH6" s="9">
        <f t="shared" si="2"/>
        <v>2000</v>
      </c>
      <c r="AI6" s="9">
        <f t="shared" si="2"/>
        <v>0</v>
      </c>
      <c r="AJ6" s="9">
        <f t="shared" si="2"/>
        <v>1649</v>
      </c>
      <c r="AK6" s="9">
        <f t="shared" si="2"/>
        <v>37625</v>
      </c>
      <c r="AL6" s="9">
        <f t="shared" si="2"/>
        <v>1252</v>
      </c>
      <c r="AM6" s="9">
        <f t="shared" si="2"/>
        <v>1252</v>
      </c>
      <c r="AN6" s="9">
        <f t="shared" si="2"/>
        <v>0</v>
      </c>
      <c r="AO6" s="9">
        <f t="shared" si="2"/>
        <v>0</v>
      </c>
      <c r="AP6" s="9">
        <f t="shared" si="2"/>
        <v>0</v>
      </c>
      <c r="AQ6" s="9">
        <f t="shared" si="2"/>
        <v>1252</v>
      </c>
      <c r="AR6" s="9">
        <f t="shared" si="2"/>
        <v>9350</v>
      </c>
      <c r="AS6" s="9">
        <f t="shared" si="2"/>
        <v>9515</v>
      </c>
      <c r="AT6" s="9">
        <f t="shared" si="2"/>
        <v>0</v>
      </c>
      <c r="AU6" s="9">
        <f t="shared" si="2"/>
        <v>0</v>
      </c>
      <c r="AV6" s="9">
        <f t="shared" si="2"/>
        <v>140</v>
      </c>
      <c r="AW6" s="9">
        <f t="shared" si="2"/>
        <v>9375</v>
      </c>
      <c r="AX6" s="9">
        <f t="shared" si="2"/>
        <v>83434</v>
      </c>
      <c r="AY6" s="9">
        <f t="shared" si="2"/>
        <v>82617</v>
      </c>
      <c r="AZ6" s="9">
        <f t="shared" si="2"/>
        <v>3180</v>
      </c>
      <c r="BA6" s="9">
        <f t="shared" si="2"/>
        <v>743</v>
      </c>
      <c r="BB6" s="9">
        <f t="shared" si="2"/>
        <v>7657</v>
      </c>
      <c r="BC6" s="9">
        <f t="shared" si="2"/>
        <v>71037</v>
      </c>
      <c r="BD6" s="9">
        <f t="shared" si="2"/>
        <v>0</v>
      </c>
      <c r="BE6" s="9">
        <f t="shared" si="2"/>
        <v>1785</v>
      </c>
      <c r="BF6" s="9">
        <f t="shared" si="2"/>
        <v>0</v>
      </c>
      <c r="BG6" s="9"/>
      <c r="BH6" s="9">
        <f t="shared" si="2"/>
        <v>0</v>
      </c>
      <c r="BI6" s="9">
        <f t="shared" si="2"/>
        <v>1785</v>
      </c>
      <c r="BJ6" s="9">
        <f t="shared" si="2"/>
        <v>42500</v>
      </c>
      <c r="BK6" s="9">
        <f t="shared" si="2"/>
        <v>42546</v>
      </c>
      <c r="BL6" s="9">
        <f t="shared" si="2"/>
        <v>0</v>
      </c>
      <c r="BM6" s="9">
        <f t="shared" si="2"/>
        <v>4292</v>
      </c>
      <c r="BN6" s="9">
        <f t="shared" si="2"/>
        <v>2052</v>
      </c>
      <c r="BO6" s="9">
        <f t="shared" si="2"/>
        <v>34500</v>
      </c>
      <c r="BP6" s="9">
        <f t="shared" si="2"/>
        <v>5000</v>
      </c>
      <c r="BQ6" s="9">
        <f t="shared" si="2"/>
        <v>5004</v>
      </c>
      <c r="BR6" s="9">
        <f t="shared" si="2"/>
        <v>300</v>
      </c>
      <c r="BS6" s="9">
        <f t="shared" si="2"/>
        <v>1100</v>
      </c>
      <c r="BT6" s="9">
        <f t="shared" si="2"/>
        <v>300</v>
      </c>
      <c r="BU6" s="9">
        <f t="shared" si="2"/>
        <v>3304</v>
      </c>
      <c r="BV6" s="9">
        <f t="shared" si="2"/>
        <v>26000</v>
      </c>
      <c r="BW6" s="9">
        <f t="shared" si="2"/>
        <v>26016</v>
      </c>
      <c r="BX6" s="9">
        <f t="shared" si="2"/>
        <v>0</v>
      </c>
      <c r="BY6" s="9">
        <f t="shared" si="2"/>
        <v>299</v>
      </c>
      <c r="BZ6" s="9">
        <f t="shared" si="2"/>
        <v>4480</v>
      </c>
      <c r="CA6" s="9">
        <f t="shared" si="2"/>
        <v>21237</v>
      </c>
      <c r="CB6" s="9">
        <f t="shared" si="2"/>
        <v>1598</v>
      </c>
      <c r="CC6" s="9">
        <f t="shared" si="2"/>
        <v>1598</v>
      </c>
      <c r="CD6" s="9">
        <f t="shared" si="2"/>
        <v>0</v>
      </c>
      <c r="CE6" s="9">
        <f t="shared" si="2"/>
        <v>880</v>
      </c>
      <c r="CF6" s="9">
        <f t="shared" ref="CF6:CY6" si="3">CF7+CF20+CF29+CF36+CF42+CF49+CF57+CF65+CF74+CF75+CF76</f>
        <v>193</v>
      </c>
      <c r="CG6" s="9">
        <f t="shared" si="3"/>
        <v>525</v>
      </c>
      <c r="CH6" s="9">
        <f t="shared" si="3"/>
        <v>7767</v>
      </c>
      <c r="CI6" s="9">
        <f t="shared" si="3"/>
        <v>7767</v>
      </c>
      <c r="CJ6" s="9">
        <f t="shared" si="3"/>
        <v>124</v>
      </c>
      <c r="CK6" s="9">
        <f t="shared" si="3"/>
        <v>949</v>
      </c>
      <c r="CL6" s="9">
        <f t="shared" si="3"/>
        <v>1297</v>
      </c>
      <c r="CM6" s="9">
        <f t="shared" si="3"/>
        <v>5397</v>
      </c>
      <c r="CN6" s="9">
        <f t="shared" si="3"/>
        <v>14604</v>
      </c>
      <c r="CO6" s="9">
        <f t="shared" si="3"/>
        <v>14618</v>
      </c>
      <c r="CP6" s="9">
        <f t="shared" si="3"/>
        <v>7441</v>
      </c>
      <c r="CQ6" s="9">
        <f t="shared" si="3"/>
        <v>4137</v>
      </c>
      <c r="CR6" s="9">
        <f t="shared" si="3"/>
        <v>833</v>
      </c>
      <c r="CS6" s="9">
        <f t="shared" si="3"/>
        <v>2207</v>
      </c>
      <c r="CT6" s="9">
        <f t="shared" si="3"/>
        <v>20454</v>
      </c>
      <c r="CU6" s="9">
        <f t="shared" si="3"/>
        <v>20455</v>
      </c>
      <c r="CV6" s="9">
        <f t="shared" si="3"/>
        <v>17798</v>
      </c>
      <c r="CW6" s="9">
        <f t="shared" si="3"/>
        <v>1138</v>
      </c>
      <c r="CX6" s="9">
        <f t="shared" si="3"/>
        <v>1061</v>
      </c>
      <c r="CY6" s="9">
        <f t="shared" si="3"/>
        <v>458</v>
      </c>
    </row>
    <row r="7" s="2" customFormat="1" ht="18" customHeight="1" spans="1:103">
      <c r="A7" s="10" t="s">
        <v>253</v>
      </c>
      <c r="B7" s="11">
        <f>SUM(B8:B19)</f>
        <v>78875</v>
      </c>
      <c r="C7" s="11">
        <f t="shared" ref="C7:BN7" si="4">SUM(C8:C19)</f>
        <v>79471</v>
      </c>
      <c r="D7" s="11">
        <f t="shared" si="4"/>
        <v>16184</v>
      </c>
      <c r="E7" s="11">
        <f t="shared" si="4"/>
        <v>7330</v>
      </c>
      <c r="F7" s="11">
        <f t="shared" si="4"/>
        <v>5066</v>
      </c>
      <c r="G7" s="11">
        <f t="shared" si="4"/>
        <v>50891</v>
      </c>
      <c r="H7" s="11">
        <f t="shared" si="4"/>
        <v>109</v>
      </c>
      <c r="I7" s="11">
        <f t="shared" si="4"/>
        <v>109</v>
      </c>
      <c r="J7" s="11"/>
      <c r="K7" s="11"/>
      <c r="L7" s="11"/>
      <c r="M7" s="11">
        <f t="shared" ref="M7:O7" si="5">SUM(M8:M19)</f>
        <v>109</v>
      </c>
      <c r="N7" s="11">
        <f t="shared" si="5"/>
        <v>0</v>
      </c>
      <c r="O7" s="11">
        <f t="shared" si="5"/>
        <v>0</v>
      </c>
      <c r="P7" s="11"/>
      <c r="Q7" s="11"/>
      <c r="R7" s="11"/>
      <c r="S7" s="11">
        <f>SUM(S8:S19)</f>
        <v>0</v>
      </c>
      <c r="T7" s="11">
        <f t="shared" si="4"/>
        <v>2530</v>
      </c>
      <c r="U7" s="11">
        <f t="shared" si="4"/>
        <v>2530</v>
      </c>
      <c r="V7" s="11"/>
      <c r="W7" s="11"/>
      <c r="X7" s="11"/>
      <c r="Y7" s="11">
        <f t="shared" si="4"/>
        <v>2530</v>
      </c>
      <c r="Z7" s="21">
        <f t="shared" si="4"/>
        <v>3370</v>
      </c>
      <c r="AA7" s="11">
        <f t="shared" si="4"/>
        <v>3370</v>
      </c>
      <c r="AB7" s="11"/>
      <c r="AC7" s="11"/>
      <c r="AD7" s="11"/>
      <c r="AE7" s="11">
        <f t="shared" si="4"/>
        <v>3370</v>
      </c>
      <c r="AF7" s="21">
        <f t="shared" si="4"/>
        <v>18086</v>
      </c>
      <c r="AG7" s="11">
        <f t="shared" si="4"/>
        <v>18486</v>
      </c>
      <c r="AH7" s="11">
        <f t="shared" si="4"/>
        <v>1720</v>
      </c>
      <c r="AI7" s="11">
        <f t="shared" si="4"/>
        <v>0</v>
      </c>
      <c r="AJ7" s="11">
        <f t="shared" si="4"/>
        <v>50</v>
      </c>
      <c r="AK7" s="11">
        <f t="shared" si="4"/>
        <v>16716</v>
      </c>
      <c r="AL7" s="11">
        <f t="shared" si="4"/>
        <v>309</v>
      </c>
      <c r="AM7" s="11">
        <f t="shared" si="4"/>
        <v>309</v>
      </c>
      <c r="AN7" s="11">
        <f t="shared" si="4"/>
        <v>0</v>
      </c>
      <c r="AO7" s="11">
        <f t="shared" si="4"/>
        <v>0</v>
      </c>
      <c r="AP7" s="11">
        <f t="shared" si="4"/>
        <v>0</v>
      </c>
      <c r="AQ7" s="11">
        <f t="shared" si="4"/>
        <v>309</v>
      </c>
      <c r="AR7" s="11">
        <f t="shared" si="4"/>
        <v>1000</v>
      </c>
      <c r="AS7" s="11">
        <f t="shared" si="4"/>
        <v>1100</v>
      </c>
      <c r="AT7" s="11">
        <f t="shared" si="4"/>
        <v>0</v>
      </c>
      <c r="AU7" s="11">
        <f t="shared" si="4"/>
        <v>0</v>
      </c>
      <c r="AV7" s="11">
        <f t="shared" si="4"/>
        <v>0</v>
      </c>
      <c r="AW7" s="11">
        <f t="shared" si="4"/>
        <v>1100</v>
      </c>
      <c r="AX7" s="11">
        <f t="shared" si="4"/>
        <v>12400</v>
      </c>
      <c r="AY7" s="11">
        <f t="shared" si="4"/>
        <v>12492</v>
      </c>
      <c r="AZ7" s="11">
        <f t="shared" si="4"/>
        <v>3180</v>
      </c>
      <c r="BA7" s="11">
        <f t="shared" si="4"/>
        <v>0</v>
      </c>
      <c r="BB7" s="11">
        <f t="shared" si="4"/>
        <v>900</v>
      </c>
      <c r="BC7" s="11">
        <f t="shared" si="4"/>
        <v>8412</v>
      </c>
      <c r="BD7" s="11">
        <f t="shared" si="4"/>
        <v>0</v>
      </c>
      <c r="BE7" s="11">
        <f t="shared" si="4"/>
        <v>0</v>
      </c>
      <c r="BF7" s="11">
        <f t="shared" si="4"/>
        <v>0</v>
      </c>
      <c r="BG7" s="11"/>
      <c r="BH7" s="11">
        <f t="shared" si="4"/>
        <v>0</v>
      </c>
      <c r="BI7" s="11">
        <f t="shared" si="4"/>
        <v>0</v>
      </c>
      <c r="BJ7" s="11">
        <f t="shared" si="4"/>
        <v>11000</v>
      </c>
      <c r="BK7" s="11">
        <f t="shared" si="4"/>
        <v>11000</v>
      </c>
      <c r="BL7" s="11">
        <f t="shared" si="4"/>
        <v>0</v>
      </c>
      <c r="BM7" s="11">
        <f t="shared" si="4"/>
        <v>4292</v>
      </c>
      <c r="BN7" s="11">
        <f t="shared" si="4"/>
        <v>0</v>
      </c>
      <c r="BO7" s="11">
        <f t="shared" ref="BO7:CY7" si="6">SUM(BO8:BO19)</f>
        <v>6708</v>
      </c>
      <c r="BP7" s="11">
        <f t="shared" si="6"/>
        <v>1200</v>
      </c>
      <c r="BQ7" s="11">
        <f t="shared" si="6"/>
        <v>1204</v>
      </c>
      <c r="BR7" s="11">
        <f t="shared" si="6"/>
        <v>0</v>
      </c>
      <c r="BS7" s="11">
        <f t="shared" si="6"/>
        <v>1100</v>
      </c>
      <c r="BT7" s="11">
        <f t="shared" si="6"/>
        <v>0</v>
      </c>
      <c r="BU7" s="11">
        <f t="shared" si="6"/>
        <v>104</v>
      </c>
      <c r="BV7" s="11">
        <f t="shared" si="6"/>
        <v>11000</v>
      </c>
      <c r="BW7" s="11">
        <f t="shared" si="6"/>
        <v>11000</v>
      </c>
      <c r="BX7" s="11">
        <f t="shared" si="6"/>
        <v>0</v>
      </c>
      <c r="BY7" s="11">
        <f t="shared" si="6"/>
        <v>0</v>
      </c>
      <c r="BZ7" s="11">
        <f t="shared" si="6"/>
        <v>3248</v>
      </c>
      <c r="CA7" s="11">
        <f t="shared" si="6"/>
        <v>7752</v>
      </c>
      <c r="CB7" s="11">
        <f t="shared" si="6"/>
        <v>934</v>
      </c>
      <c r="CC7" s="11">
        <f t="shared" si="6"/>
        <v>934</v>
      </c>
      <c r="CD7" s="11">
        <f t="shared" si="6"/>
        <v>0</v>
      </c>
      <c r="CE7" s="11">
        <f t="shared" si="6"/>
        <v>880</v>
      </c>
      <c r="CF7" s="11">
        <f t="shared" si="6"/>
        <v>0</v>
      </c>
      <c r="CG7" s="11">
        <f t="shared" si="6"/>
        <v>54</v>
      </c>
      <c r="CH7" s="11">
        <f t="shared" si="6"/>
        <v>4819</v>
      </c>
      <c r="CI7" s="11">
        <f t="shared" si="6"/>
        <v>4819</v>
      </c>
      <c r="CJ7" s="11">
        <f t="shared" si="6"/>
        <v>124</v>
      </c>
      <c r="CK7" s="11">
        <f t="shared" si="6"/>
        <v>100</v>
      </c>
      <c r="CL7" s="11">
        <f t="shared" si="6"/>
        <v>868</v>
      </c>
      <c r="CM7" s="11">
        <f t="shared" si="6"/>
        <v>3727</v>
      </c>
      <c r="CN7" s="11">
        <f t="shared" si="6"/>
        <v>7399</v>
      </c>
      <c r="CO7" s="11">
        <f t="shared" si="6"/>
        <v>7399</v>
      </c>
      <c r="CP7" s="11">
        <f t="shared" si="6"/>
        <v>6441</v>
      </c>
      <c r="CQ7" s="11">
        <f t="shared" si="6"/>
        <v>958</v>
      </c>
      <c r="CR7" s="11">
        <f t="shared" si="6"/>
        <v>0</v>
      </c>
      <c r="CS7" s="11">
        <f t="shared" si="6"/>
        <v>0</v>
      </c>
      <c r="CT7" s="11">
        <f t="shared" si="6"/>
        <v>4719</v>
      </c>
      <c r="CU7" s="11">
        <f t="shared" si="6"/>
        <v>4719</v>
      </c>
      <c r="CV7" s="11">
        <f t="shared" si="6"/>
        <v>4719</v>
      </c>
      <c r="CW7" s="11">
        <f t="shared" si="6"/>
        <v>0</v>
      </c>
      <c r="CX7" s="11">
        <f t="shared" si="6"/>
        <v>0</v>
      </c>
      <c r="CY7" s="11">
        <f t="shared" si="6"/>
        <v>0</v>
      </c>
    </row>
    <row r="8" s="2" customFormat="1" ht="18" customHeight="1" spans="1:103">
      <c r="A8" s="12" t="s">
        <v>254</v>
      </c>
      <c r="B8" s="11">
        <f t="shared" ref="B8:G19" si="7">H8+N8+T8+Z8+AF8+AL8+AR8+AX8+BD8+BJ8+BP8+BV8+CB8+CH8+CN8+CT8</f>
        <v>52640</v>
      </c>
      <c r="C8" s="11">
        <f t="shared" si="7"/>
        <v>53128</v>
      </c>
      <c r="D8" s="11">
        <f t="shared" si="7"/>
        <v>8674</v>
      </c>
      <c r="E8" s="11">
        <f t="shared" si="7"/>
        <v>5756</v>
      </c>
      <c r="F8" s="11">
        <f t="shared" si="7"/>
        <v>3200</v>
      </c>
      <c r="G8" s="11">
        <f t="shared" si="7"/>
        <v>35498</v>
      </c>
      <c r="H8" s="13">
        <v>109</v>
      </c>
      <c r="I8" s="13">
        <v>109</v>
      </c>
      <c r="J8" s="13"/>
      <c r="K8" s="13"/>
      <c r="L8" s="13"/>
      <c r="M8" s="13">
        <v>109</v>
      </c>
      <c r="N8" s="13">
        <v>0</v>
      </c>
      <c r="O8" s="13"/>
      <c r="P8" s="13"/>
      <c r="Q8" s="13"/>
      <c r="R8" s="13"/>
      <c r="S8" s="13"/>
      <c r="T8" s="13">
        <v>2218</v>
      </c>
      <c r="U8" s="13">
        <v>2218</v>
      </c>
      <c r="V8" s="13"/>
      <c r="W8" s="13"/>
      <c r="X8" s="13"/>
      <c r="Y8" s="13">
        <v>2218</v>
      </c>
      <c r="Z8" s="22">
        <v>3008</v>
      </c>
      <c r="AA8" s="13">
        <v>3008</v>
      </c>
      <c r="AB8" s="13"/>
      <c r="AC8" s="13"/>
      <c r="AD8" s="13"/>
      <c r="AE8" s="13">
        <v>3008</v>
      </c>
      <c r="AF8" s="22">
        <v>17086</v>
      </c>
      <c r="AG8" s="13">
        <v>17482</v>
      </c>
      <c r="AH8" s="13">
        <v>1720</v>
      </c>
      <c r="AI8" s="26"/>
      <c r="AJ8" s="26">
        <v>50</v>
      </c>
      <c r="AK8" s="26">
        <f>AG8-AH8-AJ8</f>
        <v>15712</v>
      </c>
      <c r="AL8" s="13"/>
      <c r="AM8" s="13"/>
      <c r="AN8" s="13"/>
      <c r="AO8" s="13"/>
      <c r="AP8" s="13"/>
      <c r="AQ8" s="13"/>
      <c r="AR8" s="13"/>
      <c r="AS8" s="13"/>
      <c r="AT8" s="13"/>
      <c r="AU8" s="13"/>
      <c r="AV8" s="13"/>
      <c r="AW8" s="13"/>
      <c r="AX8" s="13">
        <v>12400</v>
      </c>
      <c r="AY8" s="13">
        <v>12492</v>
      </c>
      <c r="AZ8" s="13">
        <v>3180</v>
      </c>
      <c r="BA8" s="13"/>
      <c r="BB8" s="13">
        <v>900</v>
      </c>
      <c r="BC8" s="13">
        <f>AY8-AZ8-BA8-BB8</f>
        <v>8412</v>
      </c>
      <c r="BD8" s="13"/>
      <c r="BE8" s="13"/>
      <c r="BF8" s="13"/>
      <c r="BG8" s="13"/>
      <c r="BH8" s="13"/>
      <c r="BI8" s="13"/>
      <c r="BJ8" s="13">
        <v>4827</v>
      </c>
      <c r="BK8" s="13">
        <v>4827</v>
      </c>
      <c r="BL8" s="13"/>
      <c r="BM8" s="13">
        <v>4292</v>
      </c>
      <c r="BN8" s="13"/>
      <c r="BO8" s="13">
        <f>BK8-BL8-BM8-BN8</f>
        <v>535</v>
      </c>
      <c r="BP8" s="13">
        <v>900</v>
      </c>
      <c r="BQ8" s="13">
        <v>900</v>
      </c>
      <c r="BR8" s="13"/>
      <c r="BS8" s="13">
        <v>900</v>
      </c>
      <c r="BT8" s="13"/>
      <c r="BU8" s="13"/>
      <c r="BV8" s="13">
        <v>6264</v>
      </c>
      <c r="BW8" s="13">
        <v>6264</v>
      </c>
      <c r="BX8" s="13"/>
      <c r="BY8" s="13"/>
      <c r="BZ8" s="13">
        <v>1790</v>
      </c>
      <c r="CA8" s="13">
        <f>BW8-BX8-BY8-BZ8</f>
        <v>4474</v>
      </c>
      <c r="CB8" s="13">
        <v>464</v>
      </c>
      <c r="CC8" s="13">
        <v>464</v>
      </c>
      <c r="CD8" s="13"/>
      <c r="CE8" s="13">
        <v>464</v>
      </c>
      <c r="CF8" s="13"/>
      <c r="CG8" s="13"/>
      <c r="CH8" s="13">
        <v>1590</v>
      </c>
      <c r="CI8" s="13">
        <v>1590</v>
      </c>
      <c r="CJ8" s="13"/>
      <c r="CK8" s="13">
        <v>100</v>
      </c>
      <c r="CL8" s="13">
        <v>460</v>
      </c>
      <c r="CM8" s="13">
        <f>CI8-CJ8-CK8-CL8</f>
        <v>1030</v>
      </c>
      <c r="CN8" s="13">
        <v>2051</v>
      </c>
      <c r="CO8" s="13">
        <v>2051</v>
      </c>
      <c r="CP8" s="13">
        <v>2051</v>
      </c>
      <c r="CQ8" s="13"/>
      <c r="CR8" s="13"/>
      <c r="CS8" s="13"/>
      <c r="CT8" s="13">
        <v>1723</v>
      </c>
      <c r="CU8" s="13">
        <v>1723</v>
      </c>
      <c r="CV8" s="13">
        <v>1723</v>
      </c>
      <c r="CW8" s="13"/>
      <c r="CX8" s="13"/>
      <c r="CY8" s="13"/>
    </row>
    <row r="9" s="2" customFormat="1" ht="18" customHeight="1" spans="1:103">
      <c r="A9" s="12" t="s">
        <v>255</v>
      </c>
      <c r="B9" s="11">
        <f t="shared" si="7"/>
        <v>380</v>
      </c>
      <c r="C9" s="11">
        <f t="shared" si="7"/>
        <v>380</v>
      </c>
      <c r="D9" s="11">
        <f t="shared" si="7"/>
        <v>0</v>
      </c>
      <c r="E9" s="11">
        <f t="shared" si="7"/>
        <v>200</v>
      </c>
      <c r="F9" s="11">
        <f t="shared" si="7"/>
        <v>120</v>
      </c>
      <c r="G9" s="11">
        <f t="shared" si="7"/>
        <v>60</v>
      </c>
      <c r="H9" s="13"/>
      <c r="I9" s="13"/>
      <c r="J9" s="13"/>
      <c r="K9" s="13"/>
      <c r="L9" s="13"/>
      <c r="M9" s="13"/>
      <c r="N9" s="13"/>
      <c r="O9" s="13"/>
      <c r="P9" s="13"/>
      <c r="Q9" s="13"/>
      <c r="R9" s="13"/>
      <c r="S9" s="13"/>
      <c r="T9" s="13"/>
      <c r="U9" s="13"/>
      <c r="V9" s="13"/>
      <c r="W9" s="13"/>
      <c r="X9" s="13"/>
      <c r="Y9" s="13"/>
      <c r="Z9" s="22"/>
      <c r="AA9" s="13"/>
      <c r="AB9" s="13"/>
      <c r="AC9" s="13"/>
      <c r="AD9" s="13"/>
      <c r="AE9" s="13"/>
      <c r="AF9" s="22"/>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v>60</v>
      </c>
      <c r="BW9" s="13">
        <v>60</v>
      </c>
      <c r="BX9" s="13"/>
      <c r="BY9" s="13"/>
      <c r="BZ9" s="13"/>
      <c r="CA9" s="13">
        <v>60</v>
      </c>
      <c r="CB9" s="13">
        <v>200</v>
      </c>
      <c r="CC9" s="13">
        <v>200</v>
      </c>
      <c r="CD9" s="13"/>
      <c r="CE9" s="13">
        <v>200</v>
      </c>
      <c r="CF9" s="13"/>
      <c r="CG9" s="13"/>
      <c r="CH9" s="13">
        <v>120</v>
      </c>
      <c r="CI9" s="13">
        <v>120</v>
      </c>
      <c r="CJ9" s="13"/>
      <c r="CK9" s="13"/>
      <c r="CL9" s="13">
        <v>120</v>
      </c>
      <c r="CM9" s="13"/>
      <c r="CN9" s="13"/>
      <c r="CO9" s="13"/>
      <c r="CP9" s="13"/>
      <c r="CQ9" s="13"/>
      <c r="CR9" s="13"/>
      <c r="CS9" s="13"/>
      <c r="CT9" s="13"/>
      <c r="CU9" s="13"/>
      <c r="CV9" s="13"/>
      <c r="CW9" s="13"/>
      <c r="CX9" s="13"/>
      <c r="CY9" s="13"/>
    </row>
    <row r="10" s="2" customFormat="1" ht="18" customHeight="1" spans="1:103">
      <c r="A10" s="12" t="s">
        <v>256</v>
      </c>
      <c r="B10" s="11">
        <f t="shared" si="7"/>
        <v>276</v>
      </c>
      <c r="C10" s="11">
        <f t="shared" si="7"/>
        <v>276</v>
      </c>
      <c r="D10" s="11">
        <f t="shared" si="7"/>
        <v>0</v>
      </c>
      <c r="E10" s="11">
        <f t="shared" si="7"/>
        <v>0</v>
      </c>
      <c r="F10" s="11">
        <f>L10+R10+X10+AD10+AJ10+AP10+AV10+BB10+BH10+BN10+BT10+BZ10+CF10+CL10+CR10+CX10</f>
        <v>0</v>
      </c>
      <c r="G10" s="11">
        <f t="shared" si="7"/>
        <v>276</v>
      </c>
      <c r="H10" s="13"/>
      <c r="I10" s="13"/>
      <c r="J10" s="13"/>
      <c r="K10" s="13"/>
      <c r="L10" s="13"/>
      <c r="M10" s="13"/>
      <c r="N10" s="13"/>
      <c r="O10" s="13"/>
      <c r="P10" s="13"/>
      <c r="Q10" s="13"/>
      <c r="R10" s="13"/>
      <c r="S10" s="13"/>
      <c r="T10" s="13"/>
      <c r="U10" s="13"/>
      <c r="V10" s="13"/>
      <c r="W10" s="13"/>
      <c r="X10" s="13"/>
      <c r="Y10" s="13"/>
      <c r="Z10" s="22"/>
      <c r="AA10" s="13"/>
      <c r="AB10" s="13"/>
      <c r="AC10" s="13"/>
      <c r="AD10" s="13"/>
      <c r="AE10" s="13"/>
      <c r="AF10" s="22"/>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v>276</v>
      </c>
      <c r="BW10" s="13">
        <v>276</v>
      </c>
      <c r="BX10" s="13"/>
      <c r="BY10" s="13"/>
      <c r="BZ10" s="13"/>
      <c r="CA10" s="13">
        <v>276</v>
      </c>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row>
    <row r="11" s="2" customFormat="1" ht="18" customHeight="1" spans="1:103">
      <c r="A11" s="12" t="s">
        <v>257</v>
      </c>
      <c r="B11" s="11">
        <f t="shared" si="7"/>
        <v>0</v>
      </c>
      <c r="C11" s="11">
        <f t="shared" si="7"/>
        <v>0</v>
      </c>
      <c r="D11" s="11">
        <f t="shared" si="7"/>
        <v>0</v>
      </c>
      <c r="E11" s="11">
        <f t="shared" si="7"/>
        <v>0</v>
      </c>
      <c r="F11" s="11">
        <f t="shared" si="7"/>
        <v>0</v>
      </c>
      <c r="G11" s="11">
        <f t="shared" si="7"/>
        <v>0</v>
      </c>
      <c r="H11" s="13"/>
      <c r="I11" s="13"/>
      <c r="J11" s="13"/>
      <c r="K11" s="13"/>
      <c r="L11" s="13"/>
      <c r="M11" s="13"/>
      <c r="N11" s="13"/>
      <c r="O11" s="13"/>
      <c r="P11" s="13"/>
      <c r="Q11" s="13"/>
      <c r="R11" s="13"/>
      <c r="S11" s="13"/>
      <c r="T11" s="13"/>
      <c r="U11" s="13"/>
      <c r="V11" s="13"/>
      <c r="W11" s="13"/>
      <c r="X11" s="13"/>
      <c r="Y11" s="13"/>
      <c r="Z11" s="22"/>
      <c r="AA11" s="13"/>
      <c r="AB11" s="13"/>
      <c r="AC11" s="13"/>
      <c r="AD11" s="13"/>
      <c r="AE11" s="13"/>
      <c r="AF11" s="22"/>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row>
    <row r="12" s="2" customFormat="1" ht="18" customHeight="1" spans="1:103">
      <c r="A12" s="12" t="s">
        <v>258</v>
      </c>
      <c r="B12" s="11">
        <f t="shared" si="7"/>
        <v>503</v>
      </c>
      <c r="C12" s="11">
        <f t="shared" si="7"/>
        <v>503</v>
      </c>
      <c r="D12" s="11">
        <f t="shared" si="7"/>
        <v>0</v>
      </c>
      <c r="E12" s="11">
        <f t="shared" si="7"/>
        <v>0</v>
      </c>
      <c r="F12" s="11">
        <f t="shared" si="7"/>
        <v>144</v>
      </c>
      <c r="G12" s="11">
        <f t="shared" si="7"/>
        <v>359</v>
      </c>
      <c r="H12" s="13"/>
      <c r="I12" s="13"/>
      <c r="J12" s="13"/>
      <c r="K12" s="13"/>
      <c r="L12" s="13"/>
      <c r="M12" s="13"/>
      <c r="N12" s="13"/>
      <c r="O12" s="13"/>
      <c r="P12" s="13"/>
      <c r="Q12" s="13"/>
      <c r="R12" s="13"/>
      <c r="S12" s="13"/>
      <c r="T12" s="13"/>
      <c r="U12" s="13"/>
      <c r="V12" s="13"/>
      <c r="W12" s="13"/>
      <c r="X12" s="13"/>
      <c r="Y12" s="13"/>
      <c r="Z12" s="22"/>
      <c r="AA12" s="13"/>
      <c r="AB12" s="13"/>
      <c r="AC12" s="13"/>
      <c r="AD12" s="13"/>
      <c r="AE12" s="13"/>
      <c r="AF12" s="22"/>
      <c r="AG12" s="13"/>
      <c r="AH12" s="13"/>
      <c r="AI12" s="13"/>
      <c r="AJ12" s="13"/>
      <c r="AK12" s="13"/>
      <c r="AL12" s="13">
        <v>309</v>
      </c>
      <c r="AM12" s="13">
        <v>309</v>
      </c>
      <c r="AN12" s="13"/>
      <c r="AO12" s="13"/>
      <c r="AP12" s="13"/>
      <c r="AQ12" s="13">
        <v>309</v>
      </c>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v>194</v>
      </c>
      <c r="BW12" s="13">
        <v>194</v>
      </c>
      <c r="BX12" s="13"/>
      <c r="BY12" s="13"/>
      <c r="BZ12" s="13">
        <v>144</v>
      </c>
      <c r="CA12" s="13">
        <v>50</v>
      </c>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row>
    <row r="13" s="2" customFormat="1" ht="18" customHeight="1" spans="1:103">
      <c r="A13" s="12" t="s">
        <v>259</v>
      </c>
      <c r="B13" s="11">
        <f t="shared" si="7"/>
        <v>4885</v>
      </c>
      <c r="C13" s="11">
        <f t="shared" si="7"/>
        <v>4885</v>
      </c>
      <c r="D13" s="11">
        <f t="shared" si="7"/>
        <v>1479</v>
      </c>
      <c r="E13" s="11">
        <f t="shared" si="7"/>
        <v>200</v>
      </c>
      <c r="F13" s="11">
        <f t="shared" si="7"/>
        <v>1314</v>
      </c>
      <c r="G13" s="11">
        <f t="shared" si="7"/>
        <v>1892</v>
      </c>
      <c r="H13" s="13"/>
      <c r="I13" s="13"/>
      <c r="J13" s="13"/>
      <c r="K13" s="13"/>
      <c r="L13" s="13"/>
      <c r="M13" s="13"/>
      <c r="N13" s="13"/>
      <c r="O13" s="13"/>
      <c r="P13" s="13"/>
      <c r="Q13" s="13"/>
      <c r="R13" s="13"/>
      <c r="S13" s="13"/>
      <c r="T13" s="13">
        <v>212</v>
      </c>
      <c r="U13" s="13">
        <v>212</v>
      </c>
      <c r="V13" s="13"/>
      <c r="W13" s="13"/>
      <c r="X13" s="13"/>
      <c r="Y13" s="13">
        <v>212</v>
      </c>
      <c r="Z13" s="22">
        <v>100</v>
      </c>
      <c r="AA13" s="13">
        <v>100</v>
      </c>
      <c r="AB13" s="13"/>
      <c r="AC13" s="13"/>
      <c r="AD13" s="13"/>
      <c r="AE13" s="13">
        <v>100</v>
      </c>
      <c r="AF13" s="22">
        <v>600</v>
      </c>
      <c r="AG13" s="13">
        <v>600</v>
      </c>
      <c r="AH13" s="13"/>
      <c r="AI13" s="13"/>
      <c r="AJ13" s="13"/>
      <c r="AK13" s="13">
        <v>600</v>
      </c>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v>150</v>
      </c>
      <c r="BK13" s="13">
        <v>150</v>
      </c>
      <c r="BL13" s="13"/>
      <c r="BM13" s="13"/>
      <c r="BN13" s="13"/>
      <c r="BO13" s="13">
        <v>150</v>
      </c>
      <c r="BP13" s="13">
        <v>200</v>
      </c>
      <c r="BQ13" s="13">
        <v>200</v>
      </c>
      <c r="BR13" s="13"/>
      <c r="BS13" s="13">
        <v>200</v>
      </c>
      <c r="BT13" s="13"/>
      <c r="BU13" s="13"/>
      <c r="BV13" s="13">
        <v>1966</v>
      </c>
      <c r="BW13" s="13">
        <v>1966</v>
      </c>
      <c r="BX13" s="13"/>
      <c r="BY13" s="13"/>
      <c r="BZ13" s="13">
        <v>1314</v>
      </c>
      <c r="CA13" s="13">
        <v>652</v>
      </c>
      <c r="CB13" s="13"/>
      <c r="CC13" s="13"/>
      <c r="CD13" s="13"/>
      <c r="CE13" s="13"/>
      <c r="CF13" s="13"/>
      <c r="CG13" s="13"/>
      <c r="CH13" s="13">
        <v>178</v>
      </c>
      <c r="CI13" s="13">
        <v>178</v>
      </c>
      <c r="CJ13" s="13"/>
      <c r="CK13" s="13"/>
      <c r="CL13" s="13"/>
      <c r="CM13" s="13">
        <v>178</v>
      </c>
      <c r="CN13" s="13">
        <v>119</v>
      </c>
      <c r="CO13" s="13">
        <v>119</v>
      </c>
      <c r="CP13" s="13">
        <v>119</v>
      </c>
      <c r="CQ13" s="13"/>
      <c r="CR13" s="13"/>
      <c r="CS13" s="13"/>
      <c r="CT13" s="13">
        <v>1360</v>
      </c>
      <c r="CU13" s="13">
        <v>1360</v>
      </c>
      <c r="CV13" s="13">
        <v>1360</v>
      </c>
      <c r="CW13" s="13"/>
      <c r="CX13" s="13"/>
      <c r="CY13" s="13"/>
    </row>
    <row r="14" s="2" customFormat="1" ht="18" customHeight="1" spans="1:103">
      <c r="A14" s="12" t="s">
        <v>260</v>
      </c>
      <c r="B14" s="11">
        <f t="shared" si="7"/>
        <v>3445</v>
      </c>
      <c r="C14" s="11">
        <f t="shared" si="7"/>
        <v>3445</v>
      </c>
      <c r="D14" s="11">
        <f t="shared" si="7"/>
        <v>683</v>
      </c>
      <c r="E14" s="11">
        <f t="shared" si="7"/>
        <v>958</v>
      </c>
      <c r="F14" s="11">
        <f t="shared" si="7"/>
        <v>0</v>
      </c>
      <c r="G14" s="11">
        <f t="shared" si="7"/>
        <v>1804</v>
      </c>
      <c r="H14" s="13"/>
      <c r="I14" s="13"/>
      <c r="J14" s="13"/>
      <c r="K14" s="13"/>
      <c r="L14" s="13"/>
      <c r="M14" s="13"/>
      <c r="N14" s="13"/>
      <c r="O14" s="13"/>
      <c r="P14" s="13"/>
      <c r="Q14" s="13"/>
      <c r="R14" s="13"/>
      <c r="S14" s="13"/>
      <c r="T14" s="13">
        <v>50</v>
      </c>
      <c r="U14" s="13">
        <v>50</v>
      </c>
      <c r="V14" s="13"/>
      <c r="W14" s="13"/>
      <c r="X14" s="13"/>
      <c r="Y14" s="13">
        <v>50</v>
      </c>
      <c r="Z14" s="22">
        <v>200</v>
      </c>
      <c r="AA14" s="13">
        <v>200</v>
      </c>
      <c r="AB14" s="13"/>
      <c r="AC14" s="13"/>
      <c r="AD14" s="13"/>
      <c r="AE14" s="13">
        <v>200</v>
      </c>
      <c r="AF14" s="22">
        <v>100</v>
      </c>
      <c r="AG14" s="13">
        <v>100</v>
      </c>
      <c r="AH14" s="13"/>
      <c r="AI14" s="13"/>
      <c r="AJ14" s="13"/>
      <c r="AK14" s="13">
        <v>100</v>
      </c>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v>400</v>
      </c>
      <c r="BK14" s="13">
        <v>400</v>
      </c>
      <c r="BL14" s="13"/>
      <c r="BM14" s="13"/>
      <c r="BN14" s="13"/>
      <c r="BO14" s="13">
        <v>400</v>
      </c>
      <c r="BP14" s="13">
        <v>50</v>
      </c>
      <c r="BQ14" s="13">
        <v>50</v>
      </c>
      <c r="BR14" s="13"/>
      <c r="BS14" s="13"/>
      <c r="BT14" s="13"/>
      <c r="BU14" s="13">
        <v>50</v>
      </c>
      <c r="BV14" s="13">
        <v>450</v>
      </c>
      <c r="BW14" s="13">
        <v>450</v>
      </c>
      <c r="BX14" s="13"/>
      <c r="BY14" s="13"/>
      <c r="BZ14" s="13"/>
      <c r="CA14" s="13">
        <v>450</v>
      </c>
      <c r="CB14" s="13">
        <v>54</v>
      </c>
      <c r="CC14" s="13">
        <v>54</v>
      </c>
      <c r="CD14" s="13"/>
      <c r="CE14" s="13"/>
      <c r="CF14" s="13"/>
      <c r="CG14" s="13">
        <v>54</v>
      </c>
      <c r="CH14" s="13">
        <v>500</v>
      </c>
      <c r="CI14" s="13">
        <v>500</v>
      </c>
      <c r="CJ14" s="13"/>
      <c r="CK14" s="13"/>
      <c r="CL14" s="13"/>
      <c r="CM14" s="13">
        <v>500</v>
      </c>
      <c r="CN14" s="13">
        <v>958</v>
      </c>
      <c r="CO14" s="13">
        <v>958</v>
      </c>
      <c r="CP14" s="13"/>
      <c r="CQ14" s="13">
        <v>958</v>
      </c>
      <c r="CR14" s="13"/>
      <c r="CS14" s="13"/>
      <c r="CT14" s="13">
        <v>683</v>
      </c>
      <c r="CU14" s="13">
        <v>683</v>
      </c>
      <c r="CV14" s="13">
        <v>683</v>
      </c>
      <c r="CW14" s="13"/>
      <c r="CX14" s="13"/>
      <c r="CY14" s="13"/>
    </row>
    <row r="15" s="2" customFormat="1" ht="24" customHeight="1" spans="1:103">
      <c r="A15" s="12" t="s">
        <v>261</v>
      </c>
      <c r="B15" s="11">
        <f t="shared" si="7"/>
        <v>3023</v>
      </c>
      <c r="C15" s="11">
        <f t="shared" si="7"/>
        <v>3031</v>
      </c>
      <c r="D15" s="11">
        <f t="shared" si="7"/>
        <v>1745</v>
      </c>
      <c r="E15" s="11">
        <f t="shared" si="7"/>
        <v>216</v>
      </c>
      <c r="F15" s="11">
        <f t="shared" si="7"/>
        <v>288</v>
      </c>
      <c r="G15" s="11">
        <f t="shared" si="7"/>
        <v>782</v>
      </c>
      <c r="H15" s="13"/>
      <c r="I15" s="13"/>
      <c r="J15" s="13"/>
      <c r="K15" s="13"/>
      <c r="L15" s="13"/>
      <c r="M15" s="13"/>
      <c r="N15" s="13"/>
      <c r="O15" s="13"/>
      <c r="P15" s="13"/>
      <c r="Q15" s="13"/>
      <c r="R15" s="13"/>
      <c r="S15" s="13"/>
      <c r="T15" s="13">
        <v>50</v>
      </c>
      <c r="U15" s="13">
        <v>50</v>
      </c>
      <c r="V15" s="13"/>
      <c r="W15" s="13"/>
      <c r="X15" s="13"/>
      <c r="Y15" s="13">
        <v>50</v>
      </c>
      <c r="Z15" s="22">
        <v>62</v>
      </c>
      <c r="AA15" s="13">
        <v>62</v>
      </c>
      <c r="AB15" s="13"/>
      <c r="AC15" s="13"/>
      <c r="AD15" s="13"/>
      <c r="AE15" s="13">
        <v>62</v>
      </c>
      <c r="AF15" s="22">
        <v>300</v>
      </c>
      <c r="AG15" s="18">
        <v>304</v>
      </c>
      <c r="AH15" s="18"/>
      <c r="AI15" s="18"/>
      <c r="AJ15" s="18"/>
      <c r="AK15" s="18">
        <v>304</v>
      </c>
      <c r="AL15" s="13"/>
      <c r="AM15" s="17"/>
      <c r="AN15" s="17"/>
      <c r="AO15" s="17"/>
      <c r="AP15" s="17"/>
      <c r="AQ15" s="17"/>
      <c r="AR15" s="18"/>
      <c r="AS15" s="18"/>
      <c r="AT15" s="18"/>
      <c r="AU15" s="18"/>
      <c r="AV15" s="18"/>
      <c r="AW15" s="18"/>
      <c r="AX15" s="13"/>
      <c r="AY15" s="13"/>
      <c r="AZ15" s="17"/>
      <c r="BA15" s="17"/>
      <c r="BB15" s="17"/>
      <c r="BC15" s="17"/>
      <c r="BD15" s="13"/>
      <c r="BE15" s="13"/>
      <c r="BF15" s="13"/>
      <c r="BG15" s="13"/>
      <c r="BH15" s="13"/>
      <c r="BI15" s="13"/>
      <c r="BJ15" s="18">
        <v>150</v>
      </c>
      <c r="BK15" s="18">
        <v>150</v>
      </c>
      <c r="BL15" s="18"/>
      <c r="BM15" s="18"/>
      <c r="BN15" s="18"/>
      <c r="BO15" s="18">
        <v>150</v>
      </c>
      <c r="BP15" s="13">
        <v>50</v>
      </c>
      <c r="BQ15" s="13">
        <v>54</v>
      </c>
      <c r="BR15" s="17"/>
      <c r="BS15" s="17"/>
      <c r="BT15" s="17"/>
      <c r="BU15" s="18">
        <v>54</v>
      </c>
      <c r="BV15" s="18">
        <v>162</v>
      </c>
      <c r="BW15" s="18">
        <v>162</v>
      </c>
      <c r="BX15" s="18"/>
      <c r="BY15" s="18"/>
      <c r="BZ15" s="18"/>
      <c r="CA15" s="18">
        <v>162</v>
      </c>
      <c r="CB15" s="13">
        <v>216</v>
      </c>
      <c r="CC15" s="13">
        <v>216</v>
      </c>
      <c r="CD15" s="13"/>
      <c r="CE15" s="13">
        <v>216</v>
      </c>
      <c r="CF15" s="17"/>
      <c r="CG15" s="13"/>
      <c r="CH15" s="18">
        <v>288</v>
      </c>
      <c r="CI15" s="18">
        <v>288</v>
      </c>
      <c r="CJ15" s="18"/>
      <c r="CK15" s="18"/>
      <c r="CL15" s="18">
        <v>288</v>
      </c>
      <c r="CM15" s="18"/>
      <c r="CN15" s="18">
        <v>1145</v>
      </c>
      <c r="CO15" s="18">
        <v>1145</v>
      </c>
      <c r="CP15" s="18">
        <v>1145</v>
      </c>
      <c r="CQ15" s="18"/>
      <c r="CR15" s="18"/>
      <c r="CS15" s="18"/>
      <c r="CT15" s="18">
        <v>600</v>
      </c>
      <c r="CU15" s="18">
        <v>600</v>
      </c>
      <c r="CV15" s="18">
        <v>600</v>
      </c>
      <c r="CW15" s="18"/>
      <c r="CX15" s="18"/>
      <c r="CY15" s="18"/>
    </row>
    <row r="16" s="2" customFormat="1" ht="24" customHeight="1" spans="1:103">
      <c r="A16" s="12" t="s">
        <v>262</v>
      </c>
      <c r="B16" s="11">
        <f t="shared" si="7"/>
        <v>4393</v>
      </c>
      <c r="C16" s="11">
        <f t="shared" si="7"/>
        <v>4393</v>
      </c>
      <c r="D16" s="11">
        <f t="shared" si="7"/>
        <v>931</v>
      </c>
      <c r="E16" s="11">
        <f t="shared" si="7"/>
        <v>0</v>
      </c>
      <c r="F16" s="11">
        <f t="shared" si="7"/>
        <v>0</v>
      </c>
      <c r="G16" s="11">
        <f t="shared" si="7"/>
        <v>3462</v>
      </c>
      <c r="H16" s="13"/>
      <c r="I16" s="17"/>
      <c r="J16" s="17"/>
      <c r="K16" s="17"/>
      <c r="L16" s="17"/>
      <c r="M16" s="17"/>
      <c r="N16" s="13"/>
      <c r="O16" s="17"/>
      <c r="P16" s="17"/>
      <c r="Q16" s="17"/>
      <c r="R16" s="17"/>
      <c r="S16" s="17"/>
      <c r="T16" s="13"/>
      <c r="U16" s="17"/>
      <c r="V16" s="17"/>
      <c r="W16" s="17"/>
      <c r="X16" s="17"/>
      <c r="Y16" s="17"/>
      <c r="Z16" s="22"/>
      <c r="AA16" s="17"/>
      <c r="AB16" s="17"/>
      <c r="AC16" s="17"/>
      <c r="AD16" s="17"/>
      <c r="AE16" s="17"/>
      <c r="AF16" s="22"/>
      <c r="AG16" s="17"/>
      <c r="AH16" s="17"/>
      <c r="AI16" s="17"/>
      <c r="AJ16" s="17"/>
      <c r="AK16" s="17"/>
      <c r="AL16" s="13"/>
      <c r="AM16" s="17"/>
      <c r="AN16" s="17"/>
      <c r="AO16" s="17"/>
      <c r="AP16" s="17"/>
      <c r="AQ16" s="17"/>
      <c r="AR16" s="18"/>
      <c r="AS16" s="18"/>
      <c r="AT16" s="18"/>
      <c r="AU16" s="18"/>
      <c r="AV16" s="18"/>
      <c r="AW16" s="18"/>
      <c r="AX16" s="13"/>
      <c r="AY16" s="17"/>
      <c r="AZ16" s="17"/>
      <c r="BA16" s="17"/>
      <c r="BB16" s="17"/>
      <c r="BC16" s="17"/>
      <c r="BD16" s="13"/>
      <c r="BE16" s="17"/>
      <c r="BF16" s="17"/>
      <c r="BG16" s="17"/>
      <c r="BH16" s="17"/>
      <c r="BI16" s="17"/>
      <c r="BJ16" s="18">
        <v>3000</v>
      </c>
      <c r="BK16" s="18">
        <v>3000</v>
      </c>
      <c r="BL16" s="18"/>
      <c r="BM16" s="18"/>
      <c r="BN16" s="18"/>
      <c r="BO16" s="18">
        <v>3000</v>
      </c>
      <c r="BP16" s="13"/>
      <c r="BQ16" s="17"/>
      <c r="BR16" s="17"/>
      <c r="BS16" s="17"/>
      <c r="BT16" s="17"/>
      <c r="BU16" s="17"/>
      <c r="BV16" s="18">
        <v>462</v>
      </c>
      <c r="BW16" s="18">
        <v>462</v>
      </c>
      <c r="BX16" s="18"/>
      <c r="BY16" s="18"/>
      <c r="BZ16" s="18"/>
      <c r="CA16" s="18">
        <v>462</v>
      </c>
      <c r="CB16" s="13"/>
      <c r="CC16" s="17"/>
      <c r="CD16" s="17"/>
      <c r="CE16" s="17"/>
      <c r="CF16" s="17"/>
      <c r="CG16" s="17"/>
      <c r="CH16" s="18"/>
      <c r="CI16" s="18"/>
      <c r="CJ16" s="18"/>
      <c r="CK16" s="18"/>
      <c r="CL16" s="18"/>
      <c r="CM16" s="18"/>
      <c r="CN16" s="18">
        <v>931</v>
      </c>
      <c r="CO16" s="18">
        <v>931</v>
      </c>
      <c r="CP16" s="18">
        <v>931</v>
      </c>
      <c r="CQ16" s="18"/>
      <c r="CR16" s="18"/>
      <c r="CS16" s="18"/>
      <c r="CT16" s="18"/>
      <c r="CU16" s="18"/>
      <c r="CV16" s="18"/>
      <c r="CW16" s="18"/>
      <c r="CX16" s="18"/>
      <c r="CY16" s="18"/>
    </row>
    <row r="17" s="2" customFormat="1" ht="24" customHeight="1" spans="1:103">
      <c r="A17" s="12" t="s">
        <v>263</v>
      </c>
      <c r="B17" s="11">
        <f t="shared" si="7"/>
        <v>5807</v>
      </c>
      <c r="C17" s="11">
        <f t="shared" si="7"/>
        <v>5807</v>
      </c>
      <c r="D17" s="11">
        <f t="shared" si="7"/>
        <v>1942</v>
      </c>
      <c r="E17" s="11">
        <f t="shared" si="7"/>
        <v>0</v>
      </c>
      <c r="F17" s="11">
        <f t="shared" si="7"/>
        <v>0</v>
      </c>
      <c r="G17" s="11">
        <f t="shared" si="7"/>
        <v>3865</v>
      </c>
      <c r="H17" s="13"/>
      <c r="I17" s="17"/>
      <c r="J17" s="17"/>
      <c r="K17" s="17"/>
      <c r="L17" s="17"/>
      <c r="M17" s="17"/>
      <c r="N17" s="13"/>
      <c r="O17" s="17"/>
      <c r="P17" s="17"/>
      <c r="Q17" s="17"/>
      <c r="R17" s="17"/>
      <c r="S17" s="17"/>
      <c r="T17" s="13"/>
      <c r="U17" s="17"/>
      <c r="V17" s="17"/>
      <c r="W17" s="17"/>
      <c r="X17" s="17"/>
      <c r="Y17" s="17"/>
      <c r="Z17" s="22"/>
      <c r="AA17" s="17"/>
      <c r="AB17" s="17"/>
      <c r="AC17" s="17"/>
      <c r="AD17" s="17"/>
      <c r="AE17" s="17"/>
      <c r="AF17" s="22"/>
      <c r="AG17" s="17"/>
      <c r="AH17" s="17"/>
      <c r="AI17" s="17"/>
      <c r="AJ17" s="17"/>
      <c r="AK17" s="17"/>
      <c r="AL17" s="13"/>
      <c r="AM17" s="17"/>
      <c r="AN17" s="17"/>
      <c r="AO17" s="17"/>
      <c r="AP17" s="17"/>
      <c r="AQ17" s="17"/>
      <c r="AR17" s="18"/>
      <c r="AS17" s="18"/>
      <c r="AT17" s="18"/>
      <c r="AU17" s="18"/>
      <c r="AV17" s="18"/>
      <c r="AW17" s="18"/>
      <c r="AX17" s="13"/>
      <c r="AY17" s="17"/>
      <c r="AZ17" s="17"/>
      <c r="BA17" s="17"/>
      <c r="BB17" s="17"/>
      <c r="BC17" s="17"/>
      <c r="BD17" s="13"/>
      <c r="BE17" s="17"/>
      <c r="BF17" s="17"/>
      <c r="BG17" s="17"/>
      <c r="BH17" s="17"/>
      <c r="BI17" s="17"/>
      <c r="BJ17" s="18">
        <v>1000</v>
      </c>
      <c r="BK17" s="18">
        <v>1000</v>
      </c>
      <c r="BL17" s="18"/>
      <c r="BM17" s="18"/>
      <c r="BN17" s="18"/>
      <c r="BO17" s="18">
        <v>1000</v>
      </c>
      <c r="BP17" s="13"/>
      <c r="BQ17" s="17"/>
      <c r="BR17" s="17"/>
      <c r="BS17" s="17"/>
      <c r="BT17" s="17"/>
      <c r="BU17" s="17"/>
      <c r="BV17" s="18">
        <v>966</v>
      </c>
      <c r="BW17" s="18">
        <v>966</v>
      </c>
      <c r="BX17" s="18"/>
      <c r="BY17" s="18"/>
      <c r="BZ17" s="18"/>
      <c r="CA17" s="18">
        <v>966</v>
      </c>
      <c r="CB17" s="13"/>
      <c r="CC17" s="17"/>
      <c r="CD17" s="17"/>
      <c r="CE17" s="17"/>
      <c r="CF17" s="17"/>
      <c r="CG17" s="17"/>
      <c r="CH17" s="18">
        <v>1899</v>
      </c>
      <c r="CI17" s="18">
        <v>1899</v>
      </c>
      <c r="CJ17" s="18"/>
      <c r="CK17" s="18"/>
      <c r="CL17" s="18"/>
      <c r="CM17" s="18">
        <v>1899</v>
      </c>
      <c r="CN17" s="18">
        <v>1760</v>
      </c>
      <c r="CO17" s="18">
        <v>1760</v>
      </c>
      <c r="CP17" s="18">
        <v>1760</v>
      </c>
      <c r="CQ17" s="18"/>
      <c r="CR17" s="18"/>
      <c r="CS17" s="18"/>
      <c r="CT17" s="18">
        <v>182</v>
      </c>
      <c r="CU17" s="18">
        <v>182</v>
      </c>
      <c r="CV17" s="18">
        <v>182</v>
      </c>
      <c r="CW17" s="18"/>
      <c r="CX17" s="18"/>
      <c r="CY17" s="18"/>
    </row>
    <row r="18" s="2" customFormat="1" ht="24" customHeight="1" spans="1:103">
      <c r="A18" s="12" t="s">
        <v>264</v>
      </c>
      <c r="B18" s="11">
        <f t="shared" si="7"/>
        <v>2799</v>
      </c>
      <c r="C18" s="11">
        <f t="shared" si="7"/>
        <v>2899</v>
      </c>
      <c r="D18" s="11">
        <f t="shared" si="7"/>
        <v>606</v>
      </c>
      <c r="E18" s="11">
        <f t="shared" si="7"/>
        <v>0</v>
      </c>
      <c r="F18" s="11">
        <f t="shared" si="7"/>
        <v>0</v>
      </c>
      <c r="G18" s="11">
        <f t="shared" si="7"/>
        <v>2293</v>
      </c>
      <c r="H18" s="13"/>
      <c r="I18" s="17"/>
      <c r="J18" s="17"/>
      <c r="K18" s="17"/>
      <c r="L18" s="17"/>
      <c r="M18" s="17"/>
      <c r="N18" s="13"/>
      <c r="O18" s="17"/>
      <c r="P18" s="17"/>
      <c r="Q18" s="17"/>
      <c r="R18" s="17"/>
      <c r="S18" s="17"/>
      <c r="T18" s="13"/>
      <c r="U18" s="17"/>
      <c r="V18" s="17"/>
      <c r="W18" s="17"/>
      <c r="X18" s="17"/>
      <c r="Y18" s="17"/>
      <c r="Z18" s="22"/>
      <c r="AA18" s="17"/>
      <c r="AB18" s="17"/>
      <c r="AC18" s="17"/>
      <c r="AD18" s="17"/>
      <c r="AE18" s="17"/>
      <c r="AF18" s="22"/>
      <c r="AG18" s="17"/>
      <c r="AH18" s="17"/>
      <c r="AI18" s="17"/>
      <c r="AJ18" s="17"/>
      <c r="AK18" s="17"/>
      <c r="AL18" s="13"/>
      <c r="AM18" s="17"/>
      <c r="AN18" s="17"/>
      <c r="AO18" s="17"/>
      <c r="AP18" s="17"/>
      <c r="AQ18" s="17"/>
      <c r="AR18" s="13">
        <v>1000</v>
      </c>
      <c r="AS18" s="13">
        <v>1100</v>
      </c>
      <c r="AT18" s="13"/>
      <c r="AU18" s="13"/>
      <c r="AV18" s="13"/>
      <c r="AW18" s="13">
        <v>1100</v>
      </c>
      <c r="AX18" s="13"/>
      <c r="AY18" s="17"/>
      <c r="AZ18" s="17"/>
      <c r="BA18" s="17"/>
      <c r="BB18" s="17"/>
      <c r="BC18" s="17"/>
      <c r="BD18" s="13"/>
      <c r="BE18" s="17"/>
      <c r="BF18" s="17"/>
      <c r="BG18" s="17"/>
      <c r="BH18" s="17"/>
      <c r="BI18" s="17"/>
      <c r="BJ18" s="18">
        <v>873</v>
      </c>
      <c r="BK18" s="18">
        <v>873</v>
      </c>
      <c r="BL18" s="18"/>
      <c r="BM18" s="18"/>
      <c r="BN18" s="18"/>
      <c r="BO18" s="18">
        <v>873</v>
      </c>
      <c r="BP18" s="13"/>
      <c r="BQ18" s="17"/>
      <c r="BR18" s="17"/>
      <c r="BS18" s="17"/>
      <c r="BT18" s="17"/>
      <c r="BU18" s="17"/>
      <c r="BV18" s="18">
        <v>200</v>
      </c>
      <c r="BW18" s="18">
        <v>200</v>
      </c>
      <c r="BX18" s="18"/>
      <c r="BY18" s="18"/>
      <c r="BZ18" s="18"/>
      <c r="CA18" s="18">
        <v>200</v>
      </c>
      <c r="CB18" s="13"/>
      <c r="CC18" s="17"/>
      <c r="CD18" s="17"/>
      <c r="CE18" s="17"/>
      <c r="CF18" s="17"/>
      <c r="CG18" s="17"/>
      <c r="CH18" s="18">
        <v>120</v>
      </c>
      <c r="CI18" s="18">
        <v>120</v>
      </c>
      <c r="CJ18" s="18"/>
      <c r="CK18" s="18"/>
      <c r="CL18" s="18"/>
      <c r="CM18" s="18">
        <v>120</v>
      </c>
      <c r="CN18" s="18">
        <v>435</v>
      </c>
      <c r="CO18" s="18">
        <v>435</v>
      </c>
      <c r="CP18" s="18">
        <v>435</v>
      </c>
      <c r="CQ18" s="18"/>
      <c r="CR18" s="18"/>
      <c r="CS18" s="18"/>
      <c r="CT18" s="18">
        <v>171</v>
      </c>
      <c r="CU18" s="18">
        <v>171</v>
      </c>
      <c r="CV18" s="18">
        <v>171</v>
      </c>
      <c r="CW18" s="18"/>
      <c r="CX18" s="18"/>
      <c r="CY18" s="18"/>
    </row>
    <row r="19" s="2" customFormat="1" ht="24" customHeight="1" spans="1:103">
      <c r="A19" s="12" t="s">
        <v>265</v>
      </c>
      <c r="B19" s="11">
        <f t="shared" si="7"/>
        <v>724</v>
      </c>
      <c r="C19" s="11">
        <f t="shared" si="7"/>
        <v>724</v>
      </c>
      <c r="D19" s="11">
        <f t="shared" si="7"/>
        <v>124</v>
      </c>
      <c r="E19" s="11">
        <f t="shared" si="7"/>
        <v>0</v>
      </c>
      <c r="F19" s="11">
        <f t="shared" si="7"/>
        <v>0</v>
      </c>
      <c r="G19" s="11">
        <f t="shared" si="7"/>
        <v>600</v>
      </c>
      <c r="H19" s="13"/>
      <c r="I19" s="17"/>
      <c r="J19" s="17"/>
      <c r="K19" s="17"/>
      <c r="L19" s="17"/>
      <c r="M19" s="17"/>
      <c r="N19" s="13"/>
      <c r="O19" s="17"/>
      <c r="P19" s="17"/>
      <c r="Q19" s="17"/>
      <c r="R19" s="17"/>
      <c r="S19" s="17"/>
      <c r="T19" s="13"/>
      <c r="U19" s="17"/>
      <c r="V19" s="17"/>
      <c r="W19" s="17"/>
      <c r="X19" s="17"/>
      <c r="Y19" s="17"/>
      <c r="Z19" s="22"/>
      <c r="AA19" s="17"/>
      <c r="AB19" s="17"/>
      <c r="AC19" s="17"/>
      <c r="AD19" s="17"/>
      <c r="AE19" s="17"/>
      <c r="AF19" s="22"/>
      <c r="AG19" s="17"/>
      <c r="AH19" s="17"/>
      <c r="AI19" s="17"/>
      <c r="AJ19" s="17"/>
      <c r="AK19" s="17"/>
      <c r="AL19" s="13"/>
      <c r="AM19" s="17"/>
      <c r="AN19" s="17"/>
      <c r="AO19" s="17"/>
      <c r="AP19" s="17"/>
      <c r="AQ19" s="17"/>
      <c r="AR19" s="18"/>
      <c r="AS19" s="18"/>
      <c r="AT19" s="18"/>
      <c r="AU19" s="18"/>
      <c r="AV19" s="18"/>
      <c r="AW19" s="18"/>
      <c r="AX19" s="13"/>
      <c r="AY19" s="17"/>
      <c r="AZ19" s="17"/>
      <c r="BA19" s="17"/>
      <c r="BB19" s="17"/>
      <c r="BC19" s="17"/>
      <c r="BD19" s="13"/>
      <c r="BE19" s="17"/>
      <c r="BF19" s="17"/>
      <c r="BG19" s="17"/>
      <c r="BH19" s="17"/>
      <c r="BI19" s="17"/>
      <c r="BJ19" s="18">
        <v>600</v>
      </c>
      <c r="BK19" s="18">
        <v>600</v>
      </c>
      <c r="BL19" s="18"/>
      <c r="BM19" s="18"/>
      <c r="BN19" s="18"/>
      <c r="BO19" s="18">
        <v>600</v>
      </c>
      <c r="BP19" s="13"/>
      <c r="BQ19" s="17"/>
      <c r="BR19" s="17"/>
      <c r="BS19" s="17"/>
      <c r="BT19" s="17"/>
      <c r="BU19" s="17"/>
      <c r="BV19" s="18"/>
      <c r="BW19" s="18"/>
      <c r="BX19" s="18"/>
      <c r="BY19" s="18"/>
      <c r="BZ19" s="18"/>
      <c r="CA19" s="18"/>
      <c r="CB19" s="13"/>
      <c r="CC19" s="17"/>
      <c r="CD19" s="17"/>
      <c r="CE19" s="17"/>
      <c r="CF19" s="17"/>
      <c r="CG19" s="17"/>
      <c r="CH19" s="18">
        <v>124</v>
      </c>
      <c r="CI19" s="18">
        <v>124</v>
      </c>
      <c r="CJ19" s="18">
        <v>124</v>
      </c>
      <c r="CK19" s="18"/>
      <c r="CL19" s="18"/>
      <c r="CM19" s="18"/>
      <c r="CN19" s="18"/>
      <c r="CO19" s="18"/>
      <c r="CP19" s="18"/>
      <c r="CQ19" s="18"/>
      <c r="CR19" s="18"/>
      <c r="CS19" s="18"/>
      <c r="CT19" s="18"/>
      <c r="CU19" s="18"/>
      <c r="CV19" s="18"/>
      <c r="CW19" s="18"/>
      <c r="CX19" s="18"/>
      <c r="CY19" s="18"/>
    </row>
    <row r="20" s="2" customFormat="1" ht="24" customHeight="1" spans="1:103">
      <c r="A20" s="10" t="s">
        <v>266</v>
      </c>
      <c r="B20" s="11">
        <f>SUM(B21:B28)</f>
        <v>50018</v>
      </c>
      <c r="C20" s="11">
        <f t="shared" ref="C20:BZ20" si="8">SUM(C21:C28)</f>
        <v>50050</v>
      </c>
      <c r="D20" s="11">
        <f t="shared" si="8"/>
        <v>4188</v>
      </c>
      <c r="E20" s="11">
        <f t="shared" si="8"/>
        <v>1842</v>
      </c>
      <c r="F20" s="11">
        <f t="shared" si="8"/>
        <v>2244</v>
      </c>
      <c r="G20" s="11">
        <f t="shared" si="8"/>
        <v>41776</v>
      </c>
      <c r="H20" s="11">
        <f t="shared" si="8"/>
        <v>0</v>
      </c>
      <c r="I20" s="11">
        <f t="shared" si="8"/>
        <v>0</v>
      </c>
      <c r="J20" s="11">
        <f t="shared" si="8"/>
        <v>0</v>
      </c>
      <c r="K20" s="11">
        <f t="shared" si="8"/>
        <v>0</v>
      </c>
      <c r="L20" s="11">
        <f t="shared" si="8"/>
        <v>0</v>
      </c>
      <c r="M20" s="11">
        <f t="shared" si="8"/>
        <v>0</v>
      </c>
      <c r="N20" s="11">
        <f t="shared" si="8"/>
        <v>0</v>
      </c>
      <c r="O20" s="11">
        <f t="shared" si="8"/>
        <v>0</v>
      </c>
      <c r="P20" s="11">
        <f t="shared" si="8"/>
        <v>0</v>
      </c>
      <c r="Q20" s="11">
        <f t="shared" si="8"/>
        <v>0</v>
      </c>
      <c r="R20" s="11">
        <f t="shared" si="8"/>
        <v>0</v>
      </c>
      <c r="S20" s="11">
        <f t="shared" si="8"/>
        <v>0</v>
      </c>
      <c r="T20" s="11">
        <f t="shared" si="8"/>
        <v>364</v>
      </c>
      <c r="U20" s="11">
        <f t="shared" si="8"/>
        <v>356</v>
      </c>
      <c r="V20" s="11">
        <f t="shared" si="8"/>
        <v>0</v>
      </c>
      <c r="W20" s="11">
        <f t="shared" si="8"/>
        <v>0</v>
      </c>
      <c r="X20" s="11">
        <f t="shared" si="8"/>
        <v>0</v>
      </c>
      <c r="Y20" s="11">
        <f t="shared" si="8"/>
        <v>356</v>
      </c>
      <c r="Z20" s="21">
        <f t="shared" si="8"/>
        <v>2450</v>
      </c>
      <c r="AA20" s="11">
        <f t="shared" si="8"/>
        <v>2443</v>
      </c>
      <c r="AB20" s="11">
        <f t="shared" si="8"/>
        <v>0</v>
      </c>
      <c r="AC20" s="11">
        <f t="shared" si="8"/>
        <v>0</v>
      </c>
      <c r="AD20" s="11">
        <f t="shared" si="8"/>
        <v>0</v>
      </c>
      <c r="AE20" s="11">
        <f t="shared" si="8"/>
        <v>2443</v>
      </c>
      <c r="AF20" s="21">
        <f t="shared" si="8"/>
        <v>5150</v>
      </c>
      <c r="AG20" s="11">
        <f t="shared" si="8"/>
        <v>5128</v>
      </c>
      <c r="AH20" s="11">
        <f t="shared" si="8"/>
        <v>280</v>
      </c>
      <c r="AI20" s="11">
        <f t="shared" si="8"/>
        <v>0</v>
      </c>
      <c r="AJ20" s="11">
        <f t="shared" si="8"/>
        <v>0</v>
      </c>
      <c r="AK20" s="11">
        <f t="shared" si="8"/>
        <v>4848</v>
      </c>
      <c r="AL20" s="11">
        <f t="shared" si="8"/>
        <v>388</v>
      </c>
      <c r="AM20" s="11">
        <f t="shared" si="8"/>
        <v>388</v>
      </c>
      <c r="AN20" s="11">
        <f t="shared" si="8"/>
        <v>0</v>
      </c>
      <c r="AO20" s="11">
        <f t="shared" si="8"/>
        <v>0</v>
      </c>
      <c r="AP20" s="11">
        <f t="shared" si="8"/>
        <v>0</v>
      </c>
      <c r="AQ20" s="11">
        <f t="shared" si="8"/>
        <v>388</v>
      </c>
      <c r="AR20" s="11">
        <f t="shared" si="8"/>
        <v>1800</v>
      </c>
      <c r="AS20" s="11">
        <f t="shared" si="8"/>
        <v>1863</v>
      </c>
      <c r="AT20" s="11">
        <f t="shared" si="8"/>
        <v>0</v>
      </c>
      <c r="AU20" s="11">
        <f t="shared" si="8"/>
        <v>0</v>
      </c>
      <c r="AV20" s="11">
        <f t="shared" si="8"/>
        <v>0</v>
      </c>
      <c r="AW20" s="11">
        <f t="shared" si="8"/>
        <v>1863</v>
      </c>
      <c r="AX20" s="11">
        <f t="shared" si="8"/>
        <v>12475</v>
      </c>
      <c r="AY20" s="11">
        <f t="shared" si="8"/>
        <v>12475</v>
      </c>
      <c r="AZ20" s="11">
        <f t="shared" si="8"/>
        <v>0</v>
      </c>
      <c r="BA20" s="11">
        <f t="shared" si="8"/>
        <v>743</v>
      </c>
      <c r="BB20" s="11">
        <f t="shared" si="8"/>
        <v>129</v>
      </c>
      <c r="BC20" s="11">
        <f t="shared" si="8"/>
        <v>11603</v>
      </c>
      <c r="BD20" s="11">
        <f t="shared" si="8"/>
        <v>0</v>
      </c>
      <c r="BE20" s="11">
        <f t="shared" si="8"/>
        <v>0</v>
      </c>
      <c r="BF20" s="11">
        <f t="shared" si="8"/>
        <v>0</v>
      </c>
      <c r="BG20" s="11">
        <f t="shared" si="8"/>
        <v>0</v>
      </c>
      <c r="BH20" s="11">
        <f t="shared" si="8"/>
        <v>0</v>
      </c>
      <c r="BI20" s="11">
        <f t="shared" si="8"/>
        <v>0</v>
      </c>
      <c r="BJ20" s="11">
        <f t="shared" si="8"/>
        <v>10000</v>
      </c>
      <c r="BK20" s="11">
        <f t="shared" si="8"/>
        <v>10000</v>
      </c>
      <c r="BL20" s="11">
        <f t="shared" si="8"/>
        <v>0</v>
      </c>
      <c r="BM20" s="11">
        <f t="shared" si="8"/>
        <v>0</v>
      </c>
      <c r="BN20" s="11">
        <f t="shared" si="8"/>
        <v>0</v>
      </c>
      <c r="BO20" s="11">
        <f t="shared" si="8"/>
        <v>10000</v>
      </c>
      <c r="BP20" s="11">
        <f t="shared" si="8"/>
        <v>1300</v>
      </c>
      <c r="BQ20" s="11">
        <f t="shared" si="8"/>
        <v>1300</v>
      </c>
      <c r="BR20" s="11">
        <f t="shared" si="8"/>
        <v>300</v>
      </c>
      <c r="BS20" s="11">
        <f t="shared" si="8"/>
        <v>0</v>
      </c>
      <c r="BT20" s="11">
        <f t="shared" si="8"/>
        <v>0</v>
      </c>
      <c r="BU20" s="11">
        <f t="shared" si="8"/>
        <v>1000</v>
      </c>
      <c r="BV20" s="11">
        <f t="shared" si="8"/>
        <v>9000</v>
      </c>
      <c r="BW20" s="11">
        <f t="shared" si="8"/>
        <v>9006</v>
      </c>
      <c r="BX20" s="11">
        <f t="shared" si="8"/>
        <v>0</v>
      </c>
      <c r="BY20" s="11">
        <f t="shared" si="8"/>
        <v>299</v>
      </c>
      <c r="BZ20" s="11">
        <f t="shared" si="8"/>
        <v>632</v>
      </c>
      <c r="CA20" s="11">
        <f t="shared" ref="CA20:CY20" si="9">SUM(CA21:CA28)</f>
        <v>8075</v>
      </c>
      <c r="CB20" s="11">
        <f t="shared" si="9"/>
        <v>0</v>
      </c>
      <c r="CC20" s="11">
        <f t="shared" si="9"/>
        <v>0</v>
      </c>
      <c r="CD20" s="11">
        <f t="shared" si="9"/>
        <v>0</v>
      </c>
      <c r="CE20" s="11">
        <f t="shared" si="9"/>
        <v>0</v>
      </c>
      <c r="CF20" s="11">
        <f t="shared" si="9"/>
        <v>0</v>
      </c>
      <c r="CG20" s="11">
        <f t="shared" si="9"/>
        <v>0</v>
      </c>
      <c r="CH20" s="11">
        <f t="shared" si="9"/>
        <v>1614</v>
      </c>
      <c r="CI20" s="11">
        <f t="shared" si="9"/>
        <v>1614</v>
      </c>
      <c r="CJ20" s="11">
        <f t="shared" si="9"/>
        <v>0</v>
      </c>
      <c r="CK20" s="11">
        <f t="shared" si="9"/>
        <v>700</v>
      </c>
      <c r="CL20" s="11">
        <f t="shared" si="9"/>
        <v>172</v>
      </c>
      <c r="CM20" s="11">
        <f t="shared" si="9"/>
        <v>742</v>
      </c>
      <c r="CN20" s="11">
        <f t="shared" si="9"/>
        <v>1400</v>
      </c>
      <c r="CO20" s="11">
        <f t="shared" si="9"/>
        <v>1400</v>
      </c>
      <c r="CP20" s="11">
        <f t="shared" si="9"/>
        <v>1000</v>
      </c>
      <c r="CQ20" s="11">
        <f t="shared" si="9"/>
        <v>0</v>
      </c>
      <c r="CR20" s="11">
        <f t="shared" si="9"/>
        <v>400</v>
      </c>
      <c r="CS20" s="11">
        <f t="shared" si="9"/>
        <v>0</v>
      </c>
      <c r="CT20" s="11">
        <f t="shared" si="9"/>
        <v>4077</v>
      </c>
      <c r="CU20" s="11">
        <f t="shared" si="9"/>
        <v>4077</v>
      </c>
      <c r="CV20" s="11">
        <f t="shared" si="9"/>
        <v>2608</v>
      </c>
      <c r="CW20" s="11">
        <f t="shared" si="9"/>
        <v>100</v>
      </c>
      <c r="CX20" s="11">
        <f t="shared" si="9"/>
        <v>911</v>
      </c>
      <c r="CY20" s="11">
        <f t="shared" si="9"/>
        <v>458</v>
      </c>
    </row>
    <row r="21" s="2" customFormat="1" ht="24" customHeight="1" spans="1:103">
      <c r="A21" s="10" t="s">
        <v>254</v>
      </c>
      <c r="B21" s="11">
        <f t="shared" ref="B21:G28" si="10">H21+N21+T21+Z21+AF21+AL21+AR21+AX21+BD21+BJ21+BP21+BV21+CB21+CH21+CN21+CT21</f>
        <v>200</v>
      </c>
      <c r="C21" s="11">
        <f t="shared" si="10"/>
        <v>200</v>
      </c>
      <c r="D21" s="11">
        <f t="shared" si="10"/>
        <v>200</v>
      </c>
      <c r="E21" s="11">
        <f t="shared" si="10"/>
        <v>0</v>
      </c>
      <c r="F21" s="11">
        <f t="shared" si="10"/>
        <v>0</v>
      </c>
      <c r="G21" s="11">
        <f t="shared" si="10"/>
        <v>0</v>
      </c>
      <c r="H21" s="11"/>
      <c r="I21" s="11"/>
      <c r="J21" s="11"/>
      <c r="K21" s="11"/>
      <c r="L21" s="11"/>
      <c r="M21" s="11"/>
      <c r="N21" s="11"/>
      <c r="O21" s="11"/>
      <c r="P21" s="11"/>
      <c r="Q21" s="11"/>
      <c r="R21" s="11"/>
      <c r="S21" s="11"/>
      <c r="T21" s="11"/>
      <c r="U21" s="11"/>
      <c r="V21" s="11"/>
      <c r="W21" s="11"/>
      <c r="X21" s="11"/>
      <c r="Y21" s="11"/>
      <c r="Z21" s="21"/>
      <c r="AA21" s="11"/>
      <c r="AB21" s="11"/>
      <c r="AC21" s="11"/>
      <c r="AD21" s="11"/>
      <c r="AE21" s="11"/>
      <c r="AF21" s="21"/>
      <c r="AG21" s="11"/>
      <c r="AH21" s="11"/>
      <c r="AI21" s="11"/>
      <c r="AJ21" s="11"/>
      <c r="AK21" s="11"/>
      <c r="AL21" s="11"/>
      <c r="AM21" s="11"/>
      <c r="AN21" s="11"/>
      <c r="AO21" s="11"/>
      <c r="AP21" s="11"/>
      <c r="AQ21" s="11"/>
      <c r="AR21" s="11"/>
      <c r="AS21" s="11"/>
      <c r="AT21" s="11"/>
      <c r="AU21" s="11"/>
      <c r="AV21" s="11"/>
      <c r="AW21" s="11"/>
      <c r="AX21" s="11"/>
      <c r="AY21" s="11"/>
      <c r="AZ21" s="32"/>
      <c r="BA21" s="11"/>
      <c r="BB21" s="11"/>
      <c r="BC21" s="33"/>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3">
        <v>200</v>
      </c>
      <c r="CU21" s="13">
        <v>200</v>
      </c>
      <c r="CV21" s="13">
        <v>200</v>
      </c>
      <c r="CW21" s="11"/>
      <c r="CX21" s="11"/>
      <c r="CY21" s="11"/>
    </row>
    <row r="22" s="2" customFormat="1" ht="24" customHeight="1" spans="1:103">
      <c r="A22" s="12" t="s">
        <v>267</v>
      </c>
      <c r="B22" s="11">
        <f t="shared" si="10"/>
        <v>6573</v>
      </c>
      <c r="C22" s="11">
        <f t="shared" si="10"/>
        <v>6573</v>
      </c>
      <c r="D22" s="11">
        <f t="shared" si="10"/>
        <v>0</v>
      </c>
      <c r="E22" s="11">
        <f t="shared" si="10"/>
        <v>117</v>
      </c>
      <c r="F22" s="11">
        <f t="shared" si="10"/>
        <v>0</v>
      </c>
      <c r="G22" s="11">
        <f t="shared" si="10"/>
        <v>6456</v>
      </c>
      <c r="H22" s="13"/>
      <c r="I22" s="13"/>
      <c r="J22" s="13"/>
      <c r="K22" s="13"/>
      <c r="L22" s="13"/>
      <c r="M22" s="13"/>
      <c r="N22" s="13"/>
      <c r="O22" s="13"/>
      <c r="P22" s="13"/>
      <c r="Q22" s="13"/>
      <c r="R22" s="13"/>
      <c r="S22" s="13"/>
      <c r="T22" s="13">
        <v>56</v>
      </c>
      <c r="U22" s="13">
        <v>56</v>
      </c>
      <c r="V22" s="13"/>
      <c r="W22" s="13"/>
      <c r="X22" s="13"/>
      <c r="Y22" s="13">
        <v>56</v>
      </c>
      <c r="Z22" s="22">
        <v>245</v>
      </c>
      <c r="AA22" s="13">
        <v>245</v>
      </c>
      <c r="AB22" s="13">
        <v>0</v>
      </c>
      <c r="AC22" s="13">
        <v>0</v>
      </c>
      <c r="AD22" s="13">
        <v>0</v>
      </c>
      <c r="AE22" s="13">
        <v>245</v>
      </c>
      <c r="AF22" s="22">
        <v>990</v>
      </c>
      <c r="AG22" s="13">
        <v>990</v>
      </c>
      <c r="AH22" s="13">
        <v>0</v>
      </c>
      <c r="AI22" s="13">
        <v>0</v>
      </c>
      <c r="AJ22" s="13">
        <v>0</v>
      </c>
      <c r="AK22" s="13">
        <v>990</v>
      </c>
      <c r="AL22" s="13">
        <v>232</v>
      </c>
      <c r="AM22" s="13">
        <v>232</v>
      </c>
      <c r="AN22" s="13">
        <v>0</v>
      </c>
      <c r="AO22" s="13">
        <v>0</v>
      </c>
      <c r="AP22" s="13">
        <v>0</v>
      </c>
      <c r="AQ22" s="13">
        <v>232</v>
      </c>
      <c r="AR22" s="18">
        <v>370</v>
      </c>
      <c r="AS22" s="18">
        <v>370</v>
      </c>
      <c r="AT22" s="18">
        <v>0</v>
      </c>
      <c r="AU22" s="18">
        <v>0</v>
      </c>
      <c r="AV22" s="18">
        <v>0</v>
      </c>
      <c r="AW22" s="18">
        <v>370</v>
      </c>
      <c r="AX22" s="13">
        <v>2400</v>
      </c>
      <c r="AY22" s="13">
        <v>2400</v>
      </c>
      <c r="AZ22" s="34">
        <v>0</v>
      </c>
      <c r="BA22" s="35">
        <v>32</v>
      </c>
      <c r="BB22" s="35">
        <v>0</v>
      </c>
      <c r="BC22" s="36">
        <v>2368</v>
      </c>
      <c r="BD22" s="13">
        <v>0</v>
      </c>
      <c r="BE22" s="18">
        <v>0</v>
      </c>
      <c r="BF22" s="18">
        <v>0</v>
      </c>
      <c r="BG22" s="18">
        <v>0</v>
      </c>
      <c r="BH22" s="18">
        <v>0</v>
      </c>
      <c r="BI22" s="18">
        <v>0</v>
      </c>
      <c r="BJ22" s="18">
        <v>1300</v>
      </c>
      <c r="BK22" s="18">
        <v>1300</v>
      </c>
      <c r="BL22" s="18">
        <v>0</v>
      </c>
      <c r="BM22" s="18">
        <v>0</v>
      </c>
      <c r="BN22" s="18">
        <v>0</v>
      </c>
      <c r="BO22" s="18">
        <v>1300</v>
      </c>
      <c r="BP22" s="13">
        <v>0</v>
      </c>
      <c r="BQ22" s="17">
        <v>0</v>
      </c>
      <c r="BR22" s="17">
        <v>0</v>
      </c>
      <c r="BS22" s="17">
        <v>0</v>
      </c>
      <c r="BT22" s="17">
        <v>0</v>
      </c>
      <c r="BU22" s="17">
        <v>0</v>
      </c>
      <c r="BV22" s="18">
        <v>980</v>
      </c>
      <c r="BW22" s="18">
        <v>980</v>
      </c>
      <c r="BX22" s="18">
        <v>0</v>
      </c>
      <c r="BY22" s="18">
        <v>85</v>
      </c>
      <c r="BZ22" s="18">
        <v>0</v>
      </c>
      <c r="CA22" s="18">
        <v>895</v>
      </c>
      <c r="CB22" s="13">
        <v>0</v>
      </c>
      <c r="CC22" s="17">
        <v>0</v>
      </c>
      <c r="CD22" s="17">
        <v>0</v>
      </c>
      <c r="CE22" s="17">
        <v>0</v>
      </c>
      <c r="CF22" s="17">
        <v>0</v>
      </c>
      <c r="CG22" s="17">
        <v>0</v>
      </c>
      <c r="CH22" s="18">
        <v>0</v>
      </c>
      <c r="CI22" s="18">
        <v>0</v>
      </c>
      <c r="CJ22" s="18">
        <v>0</v>
      </c>
      <c r="CK22" s="18">
        <v>0</v>
      </c>
      <c r="CL22" s="18">
        <v>0</v>
      </c>
      <c r="CM22" s="18">
        <v>0</v>
      </c>
      <c r="CN22" s="18">
        <v>0</v>
      </c>
      <c r="CO22" s="18">
        <v>0</v>
      </c>
      <c r="CP22" s="18">
        <v>0</v>
      </c>
      <c r="CQ22" s="18">
        <v>0</v>
      </c>
      <c r="CR22" s="18">
        <v>0</v>
      </c>
      <c r="CS22" s="18">
        <v>0</v>
      </c>
      <c r="CT22" s="18">
        <v>0</v>
      </c>
      <c r="CU22" s="18">
        <v>0</v>
      </c>
      <c r="CV22" s="18">
        <v>0</v>
      </c>
      <c r="CW22" s="18">
        <v>0</v>
      </c>
      <c r="CX22" s="18">
        <v>0</v>
      </c>
      <c r="CY22" s="18">
        <v>0</v>
      </c>
    </row>
    <row r="23" s="2" customFormat="1" ht="24" customHeight="1" spans="1:103">
      <c r="A23" s="12" t="s">
        <v>92</v>
      </c>
      <c r="B23" s="11">
        <f t="shared" si="10"/>
        <v>8927</v>
      </c>
      <c r="C23" s="11">
        <f t="shared" si="10"/>
        <v>8914</v>
      </c>
      <c r="D23" s="11">
        <f t="shared" si="10"/>
        <v>500</v>
      </c>
      <c r="E23" s="11">
        <f t="shared" si="10"/>
        <v>711</v>
      </c>
      <c r="F23" s="11">
        <f t="shared" si="10"/>
        <v>200</v>
      </c>
      <c r="G23" s="11">
        <f t="shared" si="10"/>
        <v>7503</v>
      </c>
      <c r="H23" s="13"/>
      <c r="I23" s="13"/>
      <c r="J23" s="13"/>
      <c r="K23" s="13"/>
      <c r="L23" s="13"/>
      <c r="M23" s="13"/>
      <c r="N23" s="13"/>
      <c r="O23" s="13"/>
      <c r="P23" s="13"/>
      <c r="Q23" s="13"/>
      <c r="R23" s="13"/>
      <c r="S23" s="13"/>
      <c r="T23" s="13">
        <v>80</v>
      </c>
      <c r="U23" s="13">
        <v>72</v>
      </c>
      <c r="V23" s="13"/>
      <c r="W23" s="13"/>
      <c r="X23" s="13"/>
      <c r="Y23" s="13">
        <v>72</v>
      </c>
      <c r="Z23" s="22">
        <v>509</v>
      </c>
      <c r="AA23" s="13">
        <v>522</v>
      </c>
      <c r="AB23" s="13"/>
      <c r="AC23" s="13"/>
      <c r="AD23" s="13"/>
      <c r="AE23" s="13">
        <v>522</v>
      </c>
      <c r="AF23" s="22">
        <v>688</v>
      </c>
      <c r="AG23" s="13">
        <v>656</v>
      </c>
      <c r="AH23" s="13"/>
      <c r="AI23" s="13"/>
      <c r="AJ23" s="13"/>
      <c r="AK23" s="13">
        <v>656</v>
      </c>
      <c r="AL23" s="13">
        <v>156</v>
      </c>
      <c r="AM23" s="13">
        <v>156</v>
      </c>
      <c r="AN23" s="13"/>
      <c r="AO23" s="13"/>
      <c r="AP23" s="13"/>
      <c r="AQ23" s="13">
        <v>156</v>
      </c>
      <c r="AR23" s="18">
        <v>290</v>
      </c>
      <c r="AS23" s="18">
        <v>298</v>
      </c>
      <c r="AT23" s="18"/>
      <c r="AU23" s="18"/>
      <c r="AV23" s="18"/>
      <c r="AW23" s="18">
        <v>298</v>
      </c>
      <c r="AX23" s="13">
        <v>2340</v>
      </c>
      <c r="AY23" s="13">
        <v>2340</v>
      </c>
      <c r="AZ23" s="13"/>
      <c r="BA23" s="13">
        <v>711</v>
      </c>
      <c r="BB23" s="13"/>
      <c r="BC23" s="13">
        <v>1629</v>
      </c>
      <c r="BD23" s="13"/>
      <c r="BE23" s="13"/>
      <c r="BF23" s="13"/>
      <c r="BG23" s="13"/>
      <c r="BH23" s="13"/>
      <c r="BI23" s="13"/>
      <c r="BJ23" s="18">
        <v>2000</v>
      </c>
      <c r="BK23" s="18">
        <v>2000</v>
      </c>
      <c r="BL23" s="18"/>
      <c r="BM23" s="18"/>
      <c r="BN23" s="18"/>
      <c r="BO23" s="18">
        <v>2000</v>
      </c>
      <c r="BP23" s="13">
        <v>300</v>
      </c>
      <c r="BQ23" s="13">
        <v>300</v>
      </c>
      <c r="BR23" s="11"/>
      <c r="BS23" s="11"/>
      <c r="BT23" s="13"/>
      <c r="BU23" s="13">
        <v>300</v>
      </c>
      <c r="BV23" s="18">
        <v>1150</v>
      </c>
      <c r="BW23" s="18">
        <v>1156</v>
      </c>
      <c r="BX23" s="18"/>
      <c r="BY23" s="18"/>
      <c r="BZ23" s="18"/>
      <c r="CA23" s="18">
        <v>1156</v>
      </c>
      <c r="CB23" s="11"/>
      <c r="CC23" s="11"/>
      <c r="CD23" s="11"/>
      <c r="CE23" s="11"/>
      <c r="CF23" s="11"/>
      <c r="CG23" s="11"/>
      <c r="CH23" s="18">
        <v>714</v>
      </c>
      <c r="CI23" s="18">
        <v>714</v>
      </c>
      <c r="CJ23" s="18"/>
      <c r="CK23" s="18"/>
      <c r="CL23" s="18"/>
      <c r="CM23" s="18">
        <v>714</v>
      </c>
      <c r="CN23" s="18">
        <v>200</v>
      </c>
      <c r="CO23" s="18">
        <v>200</v>
      </c>
      <c r="CP23" s="18"/>
      <c r="CQ23" s="18"/>
      <c r="CR23" s="18">
        <v>200</v>
      </c>
      <c r="CS23" s="18"/>
      <c r="CT23" s="18">
        <v>500</v>
      </c>
      <c r="CU23" s="18">
        <v>500</v>
      </c>
      <c r="CV23" s="18">
        <v>500</v>
      </c>
      <c r="CW23" s="18"/>
      <c r="CX23" s="18"/>
      <c r="CY23" s="18"/>
    </row>
    <row r="24" s="2" customFormat="1" ht="24" customHeight="1" spans="1:103">
      <c r="A24" s="12" t="s">
        <v>268</v>
      </c>
      <c r="B24" s="11">
        <f t="shared" si="10"/>
        <v>8031</v>
      </c>
      <c r="C24" s="11">
        <f t="shared" si="10"/>
        <v>8031</v>
      </c>
      <c r="D24" s="11">
        <f t="shared" si="10"/>
        <v>593</v>
      </c>
      <c r="E24" s="11">
        <f t="shared" si="10"/>
        <v>0</v>
      </c>
      <c r="F24" s="11">
        <f t="shared" si="10"/>
        <v>240</v>
      </c>
      <c r="G24" s="11">
        <f t="shared" si="10"/>
        <v>7198</v>
      </c>
      <c r="H24" s="13"/>
      <c r="I24" s="13"/>
      <c r="J24" s="13"/>
      <c r="K24" s="13"/>
      <c r="L24" s="13"/>
      <c r="M24" s="13"/>
      <c r="N24" s="13"/>
      <c r="O24" s="13"/>
      <c r="P24" s="13"/>
      <c r="Q24" s="13"/>
      <c r="R24" s="13"/>
      <c r="S24" s="13"/>
      <c r="T24" s="13">
        <v>56</v>
      </c>
      <c r="U24" s="13">
        <v>56</v>
      </c>
      <c r="V24" s="13"/>
      <c r="W24" s="13"/>
      <c r="X24" s="13"/>
      <c r="Y24" s="13">
        <v>56</v>
      </c>
      <c r="Z24" s="22">
        <v>506</v>
      </c>
      <c r="AA24" s="13">
        <v>506</v>
      </c>
      <c r="AB24" s="13"/>
      <c r="AC24" s="13"/>
      <c r="AD24" s="13"/>
      <c r="AE24" s="13">
        <v>506</v>
      </c>
      <c r="AF24" s="22">
        <v>1306</v>
      </c>
      <c r="AG24" s="13">
        <v>1306</v>
      </c>
      <c r="AH24" s="13">
        <v>280</v>
      </c>
      <c r="AI24" s="13"/>
      <c r="AJ24" s="13"/>
      <c r="AK24" s="13">
        <v>1026</v>
      </c>
      <c r="AL24" s="13"/>
      <c r="AM24" s="13"/>
      <c r="AN24" s="13"/>
      <c r="AO24" s="13"/>
      <c r="AP24" s="13"/>
      <c r="AQ24" s="13"/>
      <c r="AR24" s="18">
        <v>350</v>
      </c>
      <c r="AS24" s="18">
        <v>350</v>
      </c>
      <c r="AT24" s="18"/>
      <c r="AU24" s="18"/>
      <c r="AV24" s="18"/>
      <c r="AW24" s="18">
        <v>350</v>
      </c>
      <c r="AX24" s="13">
        <v>1800</v>
      </c>
      <c r="AY24" s="13">
        <v>1800</v>
      </c>
      <c r="AZ24" s="13"/>
      <c r="BA24" s="13"/>
      <c r="BB24" s="13"/>
      <c r="BC24" s="13">
        <v>1800</v>
      </c>
      <c r="BD24" s="13"/>
      <c r="BE24" s="13"/>
      <c r="BF24" s="13"/>
      <c r="BG24" s="13"/>
      <c r="BH24" s="13"/>
      <c r="BI24" s="13"/>
      <c r="BJ24" s="18">
        <v>2000</v>
      </c>
      <c r="BK24" s="18">
        <v>2000</v>
      </c>
      <c r="BL24" s="18"/>
      <c r="BM24" s="18"/>
      <c r="BN24" s="18"/>
      <c r="BO24" s="18">
        <v>2000</v>
      </c>
      <c r="BP24" s="13">
        <v>200</v>
      </c>
      <c r="BQ24" s="13">
        <v>200</v>
      </c>
      <c r="BR24" s="13"/>
      <c r="BS24" s="13"/>
      <c r="BT24" s="13"/>
      <c r="BU24" s="13">
        <v>200</v>
      </c>
      <c r="BV24" s="18">
        <v>1500</v>
      </c>
      <c r="BW24" s="18">
        <v>1500</v>
      </c>
      <c r="BX24" s="18"/>
      <c r="BY24" s="18"/>
      <c r="BZ24" s="18">
        <v>240</v>
      </c>
      <c r="CA24" s="18">
        <v>1260</v>
      </c>
      <c r="CB24" s="13"/>
      <c r="CC24" s="13"/>
      <c r="CD24" s="13"/>
      <c r="CE24" s="13"/>
      <c r="CF24" s="13"/>
      <c r="CG24" s="13"/>
      <c r="CH24" s="18"/>
      <c r="CI24" s="18"/>
      <c r="CJ24" s="18"/>
      <c r="CK24" s="18"/>
      <c r="CL24" s="18"/>
      <c r="CM24" s="18"/>
      <c r="CN24" s="18"/>
      <c r="CO24" s="18"/>
      <c r="CP24" s="18"/>
      <c r="CQ24" s="18"/>
      <c r="CR24" s="18"/>
      <c r="CS24" s="18"/>
      <c r="CT24" s="18">
        <v>313</v>
      </c>
      <c r="CU24" s="18">
        <v>313</v>
      </c>
      <c r="CV24" s="18">
        <v>313</v>
      </c>
      <c r="CW24" s="18"/>
      <c r="CX24" s="18"/>
      <c r="CY24" s="18"/>
    </row>
    <row r="25" s="2" customFormat="1" ht="24" customHeight="1" spans="1:103">
      <c r="A25" s="12" t="s">
        <v>269</v>
      </c>
      <c r="B25" s="11">
        <f t="shared" si="10"/>
        <v>8915</v>
      </c>
      <c r="C25" s="11">
        <f t="shared" si="10"/>
        <v>8909</v>
      </c>
      <c r="D25" s="11">
        <f t="shared" si="10"/>
        <v>700</v>
      </c>
      <c r="E25" s="11">
        <f t="shared" si="10"/>
        <v>314</v>
      </c>
      <c r="F25" s="11">
        <f t="shared" si="10"/>
        <v>693</v>
      </c>
      <c r="G25" s="11">
        <f t="shared" si="10"/>
        <v>7202</v>
      </c>
      <c r="H25" s="13"/>
      <c r="I25" s="13"/>
      <c r="J25" s="13"/>
      <c r="K25" s="13"/>
      <c r="L25" s="13"/>
      <c r="M25" s="13"/>
      <c r="N25" s="13"/>
      <c r="O25" s="13"/>
      <c r="P25" s="13"/>
      <c r="Q25" s="13"/>
      <c r="R25" s="13"/>
      <c r="S25" s="13"/>
      <c r="T25" s="13">
        <v>48</v>
      </c>
      <c r="U25" s="13">
        <v>48</v>
      </c>
      <c r="V25" s="13"/>
      <c r="W25" s="13"/>
      <c r="X25" s="13"/>
      <c r="Y25" s="13">
        <v>48</v>
      </c>
      <c r="Z25" s="22">
        <v>266</v>
      </c>
      <c r="AA25" s="13">
        <v>260</v>
      </c>
      <c r="AB25" s="13"/>
      <c r="AC25" s="13"/>
      <c r="AD25" s="13"/>
      <c r="AE25" s="13">
        <v>260</v>
      </c>
      <c r="AF25" s="22">
        <v>966</v>
      </c>
      <c r="AG25" s="13">
        <v>966</v>
      </c>
      <c r="AH25" s="13"/>
      <c r="AI25" s="13"/>
      <c r="AJ25" s="13"/>
      <c r="AK25" s="13">
        <v>966</v>
      </c>
      <c r="AL25" s="13"/>
      <c r="AM25" s="13"/>
      <c r="AN25" s="13"/>
      <c r="AO25" s="13"/>
      <c r="AP25" s="13"/>
      <c r="AQ25" s="13"/>
      <c r="AR25" s="18">
        <v>300</v>
      </c>
      <c r="AS25" s="18">
        <v>300</v>
      </c>
      <c r="AT25" s="18"/>
      <c r="AU25" s="18"/>
      <c r="AV25" s="18"/>
      <c r="AW25" s="18">
        <v>300</v>
      </c>
      <c r="AX25" s="13">
        <v>2435</v>
      </c>
      <c r="AY25" s="13">
        <v>2435</v>
      </c>
      <c r="AZ25" s="13"/>
      <c r="BA25" s="13"/>
      <c r="BB25" s="13">
        <v>129</v>
      </c>
      <c r="BC25" s="13">
        <v>2306</v>
      </c>
      <c r="BD25" s="13"/>
      <c r="BE25" s="13"/>
      <c r="BF25" s="13"/>
      <c r="BG25" s="13"/>
      <c r="BH25" s="13"/>
      <c r="BI25" s="13"/>
      <c r="BJ25" s="18">
        <v>2000</v>
      </c>
      <c r="BK25" s="18">
        <v>2000</v>
      </c>
      <c r="BL25" s="18"/>
      <c r="BM25" s="18"/>
      <c r="BN25" s="18"/>
      <c r="BO25" s="18">
        <v>2000</v>
      </c>
      <c r="BP25" s="13">
        <v>300</v>
      </c>
      <c r="BQ25" s="13">
        <v>300</v>
      </c>
      <c r="BR25" s="13">
        <v>300</v>
      </c>
      <c r="BS25" s="13"/>
      <c r="BT25" s="13"/>
      <c r="BU25" s="13"/>
      <c r="BV25" s="18">
        <v>1900</v>
      </c>
      <c r="BW25" s="18">
        <v>1900</v>
      </c>
      <c r="BX25" s="18"/>
      <c r="BY25" s="18">
        <v>214</v>
      </c>
      <c r="BZ25" s="18">
        <v>392</v>
      </c>
      <c r="CA25" s="18">
        <v>1294</v>
      </c>
      <c r="CB25" s="13"/>
      <c r="CC25" s="13"/>
      <c r="CD25" s="13"/>
      <c r="CE25" s="13"/>
      <c r="CF25" s="13"/>
      <c r="CG25" s="13"/>
      <c r="CH25" s="18">
        <v>200</v>
      </c>
      <c r="CI25" s="18">
        <v>200</v>
      </c>
      <c r="CJ25" s="18"/>
      <c r="CK25" s="18"/>
      <c r="CL25" s="18">
        <v>172</v>
      </c>
      <c r="CM25" s="18">
        <v>28</v>
      </c>
      <c r="CN25" s="18"/>
      <c r="CO25" s="18"/>
      <c r="CP25" s="18"/>
      <c r="CQ25" s="18"/>
      <c r="CR25" s="18"/>
      <c r="CS25" s="18"/>
      <c r="CT25" s="18">
        <v>500</v>
      </c>
      <c r="CU25" s="18">
        <v>500</v>
      </c>
      <c r="CV25" s="18">
        <v>400</v>
      </c>
      <c r="CW25" s="18">
        <v>100</v>
      </c>
      <c r="CX25" s="18"/>
      <c r="CY25" s="18"/>
    </row>
    <row r="26" s="2" customFormat="1" ht="24" customHeight="1" spans="1:103">
      <c r="A26" s="12" t="s">
        <v>270</v>
      </c>
      <c r="B26" s="11">
        <f t="shared" si="10"/>
        <v>8572</v>
      </c>
      <c r="C26" s="11">
        <f t="shared" si="10"/>
        <v>8558</v>
      </c>
      <c r="D26" s="11">
        <f t="shared" si="10"/>
        <v>472</v>
      </c>
      <c r="E26" s="11">
        <f t="shared" si="10"/>
        <v>0</v>
      </c>
      <c r="F26" s="11">
        <f t="shared" si="10"/>
        <v>562</v>
      </c>
      <c r="G26" s="11">
        <f t="shared" si="10"/>
        <v>7524</v>
      </c>
      <c r="H26" s="13"/>
      <c r="I26" s="13"/>
      <c r="J26" s="13"/>
      <c r="K26" s="13"/>
      <c r="L26" s="13"/>
      <c r="M26" s="13"/>
      <c r="N26" s="13"/>
      <c r="O26" s="13"/>
      <c r="P26" s="13"/>
      <c r="Q26" s="13"/>
      <c r="R26" s="13"/>
      <c r="S26" s="13"/>
      <c r="T26" s="13">
        <v>60</v>
      </c>
      <c r="U26" s="13">
        <v>60</v>
      </c>
      <c r="V26" s="13"/>
      <c r="W26" s="13"/>
      <c r="X26" s="13"/>
      <c r="Y26" s="13">
        <v>60</v>
      </c>
      <c r="Z26" s="22">
        <v>689</v>
      </c>
      <c r="AA26" s="13">
        <v>675</v>
      </c>
      <c r="AB26" s="13"/>
      <c r="AC26" s="13"/>
      <c r="AD26" s="13"/>
      <c r="AE26" s="13">
        <v>675</v>
      </c>
      <c r="AF26" s="22">
        <v>462</v>
      </c>
      <c r="AG26" s="13">
        <v>462</v>
      </c>
      <c r="AH26" s="13"/>
      <c r="AI26" s="13"/>
      <c r="AJ26" s="13"/>
      <c r="AK26" s="13">
        <v>462</v>
      </c>
      <c r="AL26" s="13"/>
      <c r="AM26" s="13"/>
      <c r="AN26" s="13"/>
      <c r="AO26" s="13"/>
      <c r="AP26" s="13"/>
      <c r="AQ26" s="13"/>
      <c r="AR26" s="18">
        <v>245</v>
      </c>
      <c r="AS26" s="18">
        <v>245</v>
      </c>
      <c r="AT26" s="18"/>
      <c r="AU26" s="18"/>
      <c r="AV26" s="18"/>
      <c r="AW26" s="18">
        <v>245</v>
      </c>
      <c r="AX26" s="13">
        <v>2200</v>
      </c>
      <c r="AY26" s="13">
        <v>2200</v>
      </c>
      <c r="AZ26" s="13"/>
      <c r="BA26" s="13"/>
      <c r="BB26" s="13"/>
      <c r="BC26" s="13">
        <v>2200</v>
      </c>
      <c r="BD26" s="13"/>
      <c r="BE26" s="13"/>
      <c r="BF26" s="13"/>
      <c r="BG26" s="13"/>
      <c r="BH26" s="13"/>
      <c r="BI26" s="13"/>
      <c r="BJ26" s="18">
        <v>1600</v>
      </c>
      <c r="BK26" s="18">
        <v>1600</v>
      </c>
      <c r="BL26" s="18"/>
      <c r="BM26" s="18"/>
      <c r="BN26" s="18"/>
      <c r="BO26" s="18">
        <v>1600</v>
      </c>
      <c r="BP26" s="13">
        <v>200</v>
      </c>
      <c r="BQ26" s="13">
        <v>200</v>
      </c>
      <c r="BR26" s="13"/>
      <c r="BS26" s="13"/>
      <c r="BT26" s="13"/>
      <c r="BU26" s="13">
        <v>200</v>
      </c>
      <c r="BV26" s="18">
        <v>1670</v>
      </c>
      <c r="BW26" s="18">
        <v>1670</v>
      </c>
      <c r="BX26" s="18"/>
      <c r="BY26" s="18"/>
      <c r="BZ26" s="18"/>
      <c r="CA26" s="18">
        <v>1670</v>
      </c>
      <c r="CB26" s="13"/>
      <c r="CC26" s="13"/>
      <c r="CD26" s="13"/>
      <c r="CE26" s="13"/>
      <c r="CF26" s="13"/>
      <c r="CG26" s="13"/>
      <c r="CH26" s="18"/>
      <c r="CI26" s="18"/>
      <c r="CJ26" s="18"/>
      <c r="CK26" s="18"/>
      <c r="CL26" s="18"/>
      <c r="CM26" s="18"/>
      <c r="CN26" s="18"/>
      <c r="CO26" s="18"/>
      <c r="CP26" s="18"/>
      <c r="CQ26" s="18"/>
      <c r="CR26" s="18"/>
      <c r="CS26" s="18"/>
      <c r="CT26" s="18">
        <v>1446</v>
      </c>
      <c r="CU26" s="18">
        <v>1446</v>
      </c>
      <c r="CV26" s="18">
        <v>472</v>
      </c>
      <c r="CW26" s="18"/>
      <c r="CX26" s="18">
        <v>562</v>
      </c>
      <c r="CY26" s="18">
        <v>412</v>
      </c>
    </row>
    <row r="27" s="2" customFormat="1" ht="24" customHeight="1" spans="1:103">
      <c r="A27" s="12" t="s">
        <v>271</v>
      </c>
      <c r="B27" s="11">
        <f t="shared" si="10"/>
        <v>7100</v>
      </c>
      <c r="C27" s="11">
        <f t="shared" si="10"/>
        <v>7165</v>
      </c>
      <c r="D27" s="11">
        <f t="shared" si="10"/>
        <v>723</v>
      </c>
      <c r="E27" s="11">
        <f t="shared" si="10"/>
        <v>0</v>
      </c>
      <c r="F27" s="11">
        <f t="shared" si="10"/>
        <v>549</v>
      </c>
      <c r="G27" s="11">
        <f t="shared" si="10"/>
        <v>5893</v>
      </c>
      <c r="H27" s="13"/>
      <c r="I27" s="13"/>
      <c r="J27" s="13"/>
      <c r="K27" s="13"/>
      <c r="L27" s="13"/>
      <c r="M27" s="13"/>
      <c r="N27" s="13"/>
      <c r="O27" s="13"/>
      <c r="P27" s="13"/>
      <c r="Q27" s="13"/>
      <c r="R27" s="13"/>
      <c r="S27" s="13"/>
      <c r="T27" s="13">
        <v>64</v>
      </c>
      <c r="U27" s="13">
        <v>64</v>
      </c>
      <c r="V27" s="13"/>
      <c r="W27" s="13"/>
      <c r="X27" s="13"/>
      <c r="Y27" s="13">
        <v>64</v>
      </c>
      <c r="Z27" s="22">
        <v>235</v>
      </c>
      <c r="AA27" s="13">
        <v>235</v>
      </c>
      <c r="AB27" s="13"/>
      <c r="AC27" s="13"/>
      <c r="AD27" s="13"/>
      <c r="AE27" s="13">
        <v>235</v>
      </c>
      <c r="AF27" s="22">
        <v>738</v>
      </c>
      <c r="AG27" s="13">
        <v>748</v>
      </c>
      <c r="AH27" s="13"/>
      <c r="AI27" s="13"/>
      <c r="AJ27" s="13"/>
      <c r="AK27" s="13">
        <v>748</v>
      </c>
      <c r="AL27" s="13"/>
      <c r="AM27" s="13"/>
      <c r="AN27" s="13"/>
      <c r="AO27" s="13"/>
      <c r="AP27" s="13"/>
      <c r="AQ27" s="13"/>
      <c r="AR27" s="18">
        <v>245</v>
      </c>
      <c r="AS27" s="18">
        <v>300</v>
      </c>
      <c r="AT27" s="18"/>
      <c r="AU27" s="18"/>
      <c r="AV27" s="18"/>
      <c r="AW27" s="18">
        <v>300</v>
      </c>
      <c r="AX27" s="13">
        <v>1300</v>
      </c>
      <c r="AY27" s="13">
        <v>1300</v>
      </c>
      <c r="AZ27" s="13"/>
      <c r="BA27" s="13"/>
      <c r="BB27" s="13"/>
      <c r="BC27" s="13">
        <v>1300</v>
      </c>
      <c r="BD27" s="13"/>
      <c r="BE27" s="13"/>
      <c r="BF27" s="13"/>
      <c r="BG27" s="13"/>
      <c r="BH27" s="13"/>
      <c r="BI27" s="13"/>
      <c r="BJ27" s="18">
        <v>1100</v>
      </c>
      <c r="BK27" s="18">
        <v>1100</v>
      </c>
      <c r="BL27" s="18"/>
      <c r="BM27" s="18"/>
      <c r="BN27" s="18"/>
      <c r="BO27" s="18">
        <v>1100</v>
      </c>
      <c r="BP27" s="13">
        <v>300</v>
      </c>
      <c r="BQ27" s="13">
        <v>300</v>
      </c>
      <c r="BR27" s="13"/>
      <c r="BS27" s="13"/>
      <c r="BT27" s="13"/>
      <c r="BU27" s="13">
        <v>300</v>
      </c>
      <c r="BV27" s="18">
        <v>1800</v>
      </c>
      <c r="BW27" s="18">
        <v>1800</v>
      </c>
      <c r="BX27" s="18"/>
      <c r="BY27" s="18"/>
      <c r="BZ27" s="18"/>
      <c r="CA27" s="18">
        <v>1800</v>
      </c>
      <c r="CB27" s="13"/>
      <c r="CC27" s="13"/>
      <c r="CD27" s="13"/>
      <c r="CE27" s="13"/>
      <c r="CF27" s="13"/>
      <c r="CG27" s="13"/>
      <c r="CH27" s="18"/>
      <c r="CI27" s="18"/>
      <c r="CJ27" s="18"/>
      <c r="CK27" s="18"/>
      <c r="CL27" s="18"/>
      <c r="CM27" s="18"/>
      <c r="CN27" s="18">
        <v>200</v>
      </c>
      <c r="CO27" s="18">
        <v>200</v>
      </c>
      <c r="CP27" s="18"/>
      <c r="CQ27" s="18"/>
      <c r="CR27" s="18">
        <v>200</v>
      </c>
      <c r="CS27" s="18"/>
      <c r="CT27" s="18">
        <v>1118</v>
      </c>
      <c r="CU27" s="18">
        <v>1118</v>
      </c>
      <c r="CV27" s="18">
        <v>723</v>
      </c>
      <c r="CW27" s="18"/>
      <c r="CX27" s="18">
        <v>349</v>
      </c>
      <c r="CY27" s="18">
        <v>46</v>
      </c>
    </row>
    <row r="28" s="2" customFormat="1" ht="27" customHeight="1" spans="1:103">
      <c r="A28" s="14" t="s">
        <v>272</v>
      </c>
      <c r="B28" s="11">
        <f t="shared" si="10"/>
        <v>1700</v>
      </c>
      <c r="C28" s="11">
        <f t="shared" si="10"/>
        <v>1700</v>
      </c>
      <c r="D28" s="11">
        <f t="shared" si="10"/>
        <v>1000</v>
      </c>
      <c r="E28" s="11">
        <f t="shared" si="10"/>
        <v>700</v>
      </c>
      <c r="F28" s="11">
        <f t="shared" si="10"/>
        <v>0</v>
      </c>
      <c r="G28" s="11">
        <f t="shared" si="10"/>
        <v>0</v>
      </c>
      <c r="H28" s="13"/>
      <c r="I28" s="13"/>
      <c r="J28" s="13"/>
      <c r="K28" s="13"/>
      <c r="L28" s="13"/>
      <c r="M28" s="13"/>
      <c r="N28" s="13"/>
      <c r="O28" s="13"/>
      <c r="P28" s="13"/>
      <c r="Q28" s="13"/>
      <c r="R28" s="13"/>
      <c r="S28" s="13"/>
      <c r="T28" s="13"/>
      <c r="U28" s="13"/>
      <c r="V28" s="13"/>
      <c r="W28" s="13"/>
      <c r="X28" s="13"/>
      <c r="Y28" s="13"/>
      <c r="Z28" s="22"/>
      <c r="AA28" s="13"/>
      <c r="AB28" s="13"/>
      <c r="AC28" s="13"/>
      <c r="AD28" s="13"/>
      <c r="AE28" s="13"/>
      <c r="AF28" s="22"/>
      <c r="AG28" s="13"/>
      <c r="AH28" s="13"/>
      <c r="AI28" s="13"/>
      <c r="AJ28" s="13"/>
      <c r="AK28" s="13"/>
      <c r="AL28" s="13"/>
      <c r="AM28" s="13"/>
      <c r="AN28" s="13"/>
      <c r="AO28" s="13"/>
      <c r="AP28" s="13"/>
      <c r="AQ28" s="13"/>
      <c r="AR28" s="18"/>
      <c r="AS28" s="18"/>
      <c r="AT28" s="18"/>
      <c r="AU28" s="18"/>
      <c r="AV28" s="18"/>
      <c r="AW28" s="18"/>
      <c r="AX28" s="13"/>
      <c r="AY28" s="13"/>
      <c r="AZ28" s="13"/>
      <c r="BA28" s="13"/>
      <c r="BB28" s="13"/>
      <c r="BC28" s="13"/>
      <c r="BD28" s="13"/>
      <c r="BE28" s="13"/>
      <c r="BF28" s="13"/>
      <c r="BG28" s="13"/>
      <c r="BH28" s="13"/>
      <c r="BI28" s="13"/>
      <c r="BJ28" s="18"/>
      <c r="BK28" s="18"/>
      <c r="BL28" s="18"/>
      <c r="BM28" s="18"/>
      <c r="BN28" s="18"/>
      <c r="BO28" s="18"/>
      <c r="BP28" s="13"/>
      <c r="BQ28" s="13"/>
      <c r="BR28" s="13"/>
      <c r="BS28" s="13"/>
      <c r="BT28" s="13"/>
      <c r="BU28" s="13"/>
      <c r="BV28" s="18"/>
      <c r="BW28" s="18"/>
      <c r="BX28" s="18"/>
      <c r="BY28" s="18"/>
      <c r="BZ28" s="18"/>
      <c r="CA28" s="18"/>
      <c r="CB28" s="13"/>
      <c r="CC28" s="13"/>
      <c r="CD28" s="13"/>
      <c r="CE28" s="13"/>
      <c r="CF28" s="13"/>
      <c r="CG28" s="13"/>
      <c r="CH28" s="18">
        <v>700</v>
      </c>
      <c r="CI28" s="18">
        <v>700</v>
      </c>
      <c r="CJ28" s="18"/>
      <c r="CK28" s="18">
        <v>700</v>
      </c>
      <c r="CL28" s="18"/>
      <c r="CM28" s="18"/>
      <c r="CN28" s="18">
        <v>1000</v>
      </c>
      <c r="CO28" s="18">
        <v>1000</v>
      </c>
      <c r="CP28" s="18">
        <v>1000</v>
      </c>
      <c r="CQ28" s="18"/>
      <c r="CR28" s="18"/>
      <c r="CS28" s="18"/>
      <c r="CT28" s="18"/>
      <c r="CU28" s="18"/>
      <c r="CV28" s="18"/>
      <c r="CW28" s="18"/>
      <c r="CX28" s="18"/>
      <c r="CY28" s="18"/>
    </row>
    <row r="29" s="2" customFormat="1" ht="24.75" customHeight="1" spans="1:103">
      <c r="A29" s="10" t="s">
        <v>273</v>
      </c>
      <c r="B29" s="11">
        <f>SUM(B30:B35)</f>
        <v>19426</v>
      </c>
      <c r="C29" s="11">
        <f t="shared" ref="C29:BN29" si="11">SUM(C30:C35)</f>
        <v>19976</v>
      </c>
      <c r="D29" s="11">
        <f t="shared" si="11"/>
        <v>1168</v>
      </c>
      <c r="E29" s="11">
        <f t="shared" si="11"/>
        <v>1044</v>
      </c>
      <c r="F29" s="11">
        <f t="shared" si="11"/>
        <v>0</v>
      </c>
      <c r="G29" s="11">
        <f t="shared" si="11"/>
        <v>17764</v>
      </c>
      <c r="H29" s="11">
        <f t="shared" si="11"/>
        <v>0</v>
      </c>
      <c r="I29" s="11">
        <f t="shared" si="11"/>
        <v>0</v>
      </c>
      <c r="J29" s="11"/>
      <c r="K29" s="11"/>
      <c r="L29" s="11"/>
      <c r="M29" s="11">
        <f t="shared" ref="M29:O29" si="12">SUM(M30:M35)</f>
        <v>0</v>
      </c>
      <c r="N29" s="11">
        <f t="shared" si="12"/>
        <v>0</v>
      </c>
      <c r="O29" s="11">
        <f t="shared" si="12"/>
        <v>0</v>
      </c>
      <c r="P29" s="11"/>
      <c r="Q29" s="11"/>
      <c r="R29" s="11"/>
      <c r="S29" s="11">
        <f>SUM(S30:S35)</f>
        <v>0</v>
      </c>
      <c r="T29" s="11">
        <f t="shared" si="11"/>
        <v>117</v>
      </c>
      <c r="U29" s="11">
        <f t="shared" si="11"/>
        <v>135</v>
      </c>
      <c r="V29" s="11"/>
      <c r="W29" s="11"/>
      <c r="X29" s="11"/>
      <c r="Y29" s="11">
        <f t="shared" si="11"/>
        <v>135</v>
      </c>
      <c r="Z29" s="21">
        <f t="shared" si="11"/>
        <v>1285</v>
      </c>
      <c r="AA29" s="11">
        <f t="shared" si="11"/>
        <v>1285</v>
      </c>
      <c r="AB29" s="11"/>
      <c r="AC29" s="11"/>
      <c r="AD29" s="11"/>
      <c r="AE29" s="11">
        <f t="shared" si="11"/>
        <v>1285</v>
      </c>
      <c r="AF29" s="21">
        <f t="shared" si="11"/>
        <v>1816</v>
      </c>
      <c r="AG29" s="11">
        <f t="shared" si="11"/>
        <v>1816</v>
      </c>
      <c r="AH29" s="11">
        <f t="shared" si="11"/>
        <v>0</v>
      </c>
      <c r="AI29" s="11">
        <f t="shared" si="11"/>
        <v>0</v>
      </c>
      <c r="AJ29" s="11">
        <f t="shared" si="11"/>
        <v>0</v>
      </c>
      <c r="AK29" s="11">
        <f t="shared" si="11"/>
        <v>1816</v>
      </c>
      <c r="AL29" s="11">
        <f t="shared" si="11"/>
        <v>202</v>
      </c>
      <c r="AM29" s="11">
        <f t="shared" si="11"/>
        <v>202</v>
      </c>
      <c r="AN29" s="11">
        <f t="shared" si="11"/>
        <v>0</v>
      </c>
      <c r="AO29" s="11">
        <f t="shared" si="11"/>
        <v>0</v>
      </c>
      <c r="AP29" s="11">
        <f t="shared" si="11"/>
        <v>0</v>
      </c>
      <c r="AQ29" s="11">
        <f t="shared" si="11"/>
        <v>202</v>
      </c>
      <c r="AR29" s="11">
        <f t="shared" si="11"/>
        <v>500</v>
      </c>
      <c r="AS29" s="11">
        <f t="shared" si="11"/>
        <v>500</v>
      </c>
      <c r="AT29" s="11"/>
      <c r="AU29" s="11">
        <f t="shared" si="11"/>
        <v>0</v>
      </c>
      <c r="AV29" s="11">
        <f t="shared" si="11"/>
        <v>0</v>
      </c>
      <c r="AW29" s="11">
        <f t="shared" si="11"/>
        <v>500</v>
      </c>
      <c r="AX29" s="11">
        <f t="shared" si="11"/>
        <v>5900</v>
      </c>
      <c r="AY29" s="11">
        <f t="shared" si="11"/>
        <v>5926</v>
      </c>
      <c r="AZ29" s="11">
        <f t="shared" si="11"/>
        <v>0</v>
      </c>
      <c r="BA29" s="11"/>
      <c r="BB29" s="11">
        <f t="shared" si="11"/>
        <v>0</v>
      </c>
      <c r="BC29" s="11">
        <f t="shared" si="11"/>
        <v>5926</v>
      </c>
      <c r="BD29" s="11">
        <f t="shared" si="11"/>
        <v>0</v>
      </c>
      <c r="BE29" s="11">
        <f t="shared" si="11"/>
        <v>485</v>
      </c>
      <c r="BF29" s="11">
        <f t="shared" si="11"/>
        <v>0</v>
      </c>
      <c r="BG29" s="11"/>
      <c r="BH29" s="11">
        <f t="shared" si="11"/>
        <v>0</v>
      </c>
      <c r="BI29" s="11">
        <f t="shared" si="11"/>
        <v>485</v>
      </c>
      <c r="BJ29" s="11">
        <f t="shared" si="11"/>
        <v>4050</v>
      </c>
      <c r="BK29" s="11">
        <f t="shared" si="11"/>
        <v>4050</v>
      </c>
      <c r="BL29" s="11">
        <f t="shared" si="11"/>
        <v>0</v>
      </c>
      <c r="BM29" s="11"/>
      <c r="BN29" s="11">
        <f t="shared" si="11"/>
        <v>0</v>
      </c>
      <c r="BO29" s="11">
        <f t="shared" ref="BO29:CY29" si="13">SUM(BO30:BO35)</f>
        <v>4050</v>
      </c>
      <c r="BP29" s="11">
        <f t="shared" si="13"/>
        <v>600</v>
      </c>
      <c r="BQ29" s="11">
        <f t="shared" si="13"/>
        <v>600</v>
      </c>
      <c r="BR29" s="11">
        <f t="shared" si="13"/>
        <v>0</v>
      </c>
      <c r="BS29" s="11">
        <f t="shared" si="13"/>
        <v>0</v>
      </c>
      <c r="BT29" s="11">
        <f t="shared" si="13"/>
        <v>0</v>
      </c>
      <c r="BU29" s="11">
        <f t="shared" si="13"/>
        <v>600</v>
      </c>
      <c r="BV29" s="11">
        <f t="shared" si="13"/>
        <v>1845</v>
      </c>
      <c r="BW29" s="11">
        <f t="shared" si="13"/>
        <v>1852</v>
      </c>
      <c r="BX29" s="11">
        <f t="shared" si="13"/>
        <v>0</v>
      </c>
      <c r="BY29" s="11">
        <f t="shared" si="13"/>
        <v>0</v>
      </c>
      <c r="BZ29" s="11">
        <f t="shared" si="13"/>
        <v>0</v>
      </c>
      <c r="CA29" s="11">
        <f t="shared" si="13"/>
        <v>1852</v>
      </c>
      <c r="CB29" s="11">
        <f t="shared" si="13"/>
        <v>443</v>
      </c>
      <c r="CC29" s="11">
        <f t="shared" si="13"/>
        <v>443</v>
      </c>
      <c r="CD29" s="11">
        <f t="shared" si="13"/>
        <v>0</v>
      </c>
      <c r="CE29" s="11">
        <f t="shared" si="13"/>
        <v>0</v>
      </c>
      <c r="CF29" s="11">
        <f t="shared" si="13"/>
        <v>0</v>
      </c>
      <c r="CG29" s="11">
        <f t="shared" si="13"/>
        <v>443</v>
      </c>
      <c r="CH29" s="11">
        <f t="shared" si="13"/>
        <v>420</v>
      </c>
      <c r="CI29" s="11">
        <f t="shared" si="13"/>
        <v>420</v>
      </c>
      <c r="CJ29" s="11">
        <f t="shared" si="13"/>
        <v>0</v>
      </c>
      <c r="CK29" s="11">
        <f t="shared" si="13"/>
        <v>0</v>
      </c>
      <c r="CL29" s="11">
        <f t="shared" si="13"/>
        <v>0</v>
      </c>
      <c r="CM29" s="11">
        <f t="shared" si="13"/>
        <v>420</v>
      </c>
      <c r="CN29" s="11">
        <f t="shared" si="13"/>
        <v>1026</v>
      </c>
      <c r="CO29" s="11">
        <f t="shared" si="13"/>
        <v>1040</v>
      </c>
      <c r="CP29" s="11">
        <f t="shared" si="13"/>
        <v>0</v>
      </c>
      <c r="CQ29" s="11">
        <f t="shared" si="13"/>
        <v>990</v>
      </c>
      <c r="CR29" s="11">
        <f t="shared" si="13"/>
        <v>0</v>
      </c>
      <c r="CS29" s="11">
        <f t="shared" si="13"/>
        <v>50</v>
      </c>
      <c r="CT29" s="11">
        <f t="shared" si="13"/>
        <v>1222</v>
      </c>
      <c r="CU29" s="11">
        <f t="shared" si="13"/>
        <v>1222</v>
      </c>
      <c r="CV29" s="11">
        <f t="shared" si="13"/>
        <v>1168</v>
      </c>
      <c r="CW29" s="11">
        <f t="shared" si="13"/>
        <v>54</v>
      </c>
      <c r="CX29" s="11">
        <f t="shared" si="13"/>
        <v>0</v>
      </c>
      <c r="CY29" s="11">
        <f t="shared" si="13"/>
        <v>0</v>
      </c>
    </row>
    <row r="30" s="2" customFormat="1" ht="24.75" customHeight="1" spans="1:103">
      <c r="A30" s="12" t="s">
        <v>274</v>
      </c>
      <c r="B30" s="11">
        <f t="shared" ref="B30:G35" si="14">H30+N30+T30+Z30+AF30+AL30+AR30+AX30+BD30+BJ30+BP30+BV30+CB30+CH30+CN30+CT30</f>
        <v>5675</v>
      </c>
      <c r="C30" s="11">
        <f t="shared" si="14"/>
        <v>5914</v>
      </c>
      <c r="D30" s="11">
        <f t="shared" si="14"/>
        <v>288</v>
      </c>
      <c r="E30" s="11">
        <f t="shared" si="14"/>
        <v>874</v>
      </c>
      <c r="F30" s="11">
        <f t="shared" si="14"/>
        <v>0</v>
      </c>
      <c r="G30" s="11">
        <f t="shared" si="14"/>
        <v>4752</v>
      </c>
      <c r="H30" s="13"/>
      <c r="I30" s="13"/>
      <c r="J30" s="13"/>
      <c r="K30" s="13"/>
      <c r="L30" s="13"/>
      <c r="M30" s="13"/>
      <c r="N30" s="13"/>
      <c r="O30" s="13"/>
      <c r="P30" s="13"/>
      <c r="Q30" s="13"/>
      <c r="R30" s="13"/>
      <c r="S30" s="13"/>
      <c r="T30" s="13">
        <v>16</v>
      </c>
      <c r="U30" s="13">
        <v>20</v>
      </c>
      <c r="V30" s="13"/>
      <c r="W30" s="13"/>
      <c r="X30" s="13"/>
      <c r="Y30" s="13">
        <v>20</v>
      </c>
      <c r="Z30" s="22">
        <v>285</v>
      </c>
      <c r="AA30" s="13">
        <v>285</v>
      </c>
      <c r="AB30" s="13"/>
      <c r="AC30" s="13"/>
      <c r="AD30" s="13"/>
      <c r="AE30" s="13">
        <v>285</v>
      </c>
      <c r="AF30" s="22">
        <v>120</v>
      </c>
      <c r="AG30" s="13">
        <v>120</v>
      </c>
      <c r="AH30" s="13"/>
      <c r="AI30" s="13"/>
      <c r="AJ30" s="13"/>
      <c r="AK30" s="13">
        <v>120</v>
      </c>
      <c r="AL30" s="13"/>
      <c r="AM30" s="13"/>
      <c r="AN30" s="13"/>
      <c r="AO30" s="13"/>
      <c r="AP30" s="13"/>
      <c r="AQ30" s="13"/>
      <c r="AR30" s="18">
        <v>50</v>
      </c>
      <c r="AS30" s="18">
        <v>50</v>
      </c>
      <c r="AT30" s="18"/>
      <c r="AU30" s="18"/>
      <c r="AV30" s="18"/>
      <c r="AW30" s="18">
        <v>50</v>
      </c>
      <c r="AX30" s="13">
        <v>1455</v>
      </c>
      <c r="AY30" s="13">
        <v>1481</v>
      </c>
      <c r="AZ30" s="13"/>
      <c r="BA30" s="13"/>
      <c r="BB30" s="13"/>
      <c r="BC30" s="13">
        <v>1481</v>
      </c>
      <c r="BD30" s="13"/>
      <c r="BE30" s="13">
        <v>195</v>
      </c>
      <c r="BF30" s="13"/>
      <c r="BG30" s="13"/>
      <c r="BH30" s="13"/>
      <c r="BI30" s="13">
        <v>195</v>
      </c>
      <c r="BJ30" s="18">
        <v>950</v>
      </c>
      <c r="BK30" s="18">
        <v>950</v>
      </c>
      <c r="BL30" s="18"/>
      <c r="BM30" s="18"/>
      <c r="BN30" s="18"/>
      <c r="BO30" s="18">
        <v>950</v>
      </c>
      <c r="BP30" s="13">
        <v>400</v>
      </c>
      <c r="BQ30" s="13">
        <v>400</v>
      </c>
      <c r="BR30" s="13"/>
      <c r="BS30" s="13"/>
      <c r="BT30" s="13"/>
      <c r="BU30" s="13">
        <v>400</v>
      </c>
      <c r="BV30" s="18">
        <v>545</v>
      </c>
      <c r="BW30" s="18">
        <v>545</v>
      </c>
      <c r="BX30" s="18"/>
      <c r="BY30" s="18"/>
      <c r="BZ30" s="18"/>
      <c r="CA30" s="18">
        <v>545</v>
      </c>
      <c r="CB30" s="13">
        <v>286</v>
      </c>
      <c r="CC30" s="13">
        <v>286</v>
      </c>
      <c r="CD30" s="13"/>
      <c r="CE30" s="13"/>
      <c r="CF30" s="13"/>
      <c r="CG30" s="13">
        <v>286</v>
      </c>
      <c r="CH30" s="18">
        <v>420</v>
      </c>
      <c r="CI30" s="18">
        <v>420</v>
      </c>
      <c r="CJ30" s="18"/>
      <c r="CK30" s="18"/>
      <c r="CL30" s="18"/>
      <c r="CM30" s="18">
        <v>420</v>
      </c>
      <c r="CN30" s="18">
        <v>806</v>
      </c>
      <c r="CO30" s="18">
        <v>820</v>
      </c>
      <c r="CP30" s="18">
        <v>0</v>
      </c>
      <c r="CQ30" s="18">
        <v>820</v>
      </c>
      <c r="CR30" s="18"/>
      <c r="CS30" s="18"/>
      <c r="CT30" s="18">
        <v>342</v>
      </c>
      <c r="CU30" s="18">
        <v>342</v>
      </c>
      <c r="CV30" s="18">
        <v>288</v>
      </c>
      <c r="CW30" s="18">
        <v>54</v>
      </c>
      <c r="CX30" s="18"/>
      <c r="CY30" s="18"/>
    </row>
    <row r="31" s="2" customFormat="1" ht="24.75" customHeight="1" spans="1:103">
      <c r="A31" s="12" t="s">
        <v>275</v>
      </c>
      <c r="B31" s="11">
        <f t="shared" si="14"/>
        <v>3764</v>
      </c>
      <c r="C31" s="11">
        <f t="shared" si="14"/>
        <v>3906</v>
      </c>
      <c r="D31" s="11">
        <f t="shared" si="14"/>
        <v>476</v>
      </c>
      <c r="E31" s="11">
        <f t="shared" si="14"/>
        <v>170</v>
      </c>
      <c r="F31" s="11">
        <f t="shared" si="14"/>
        <v>0</v>
      </c>
      <c r="G31" s="11">
        <f t="shared" si="14"/>
        <v>3260</v>
      </c>
      <c r="H31" s="13"/>
      <c r="I31" s="13"/>
      <c r="J31" s="13"/>
      <c r="K31" s="13"/>
      <c r="L31" s="13"/>
      <c r="M31" s="13"/>
      <c r="N31" s="13"/>
      <c r="O31" s="13"/>
      <c r="P31" s="13"/>
      <c r="Q31" s="13"/>
      <c r="R31" s="13"/>
      <c r="S31" s="13"/>
      <c r="T31" s="13">
        <v>16</v>
      </c>
      <c r="U31" s="13">
        <v>16</v>
      </c>
      <c r="V31" s="13"/>
      <c r="W31" s="13"/>
      <c r="X31" s="13"/>
      <c r="Y31" s="13">
        <v>16</v>
      </c>
      <c r="Z31" s="22">
        <v>300</v>
      </c>
      <c r="AA31" s="13">
        <v>300</v>
      </c>
      <c r="AB31" s="13"/>
      <c r="AC31" s="13"/>
      <c r="AD31" s="13"/>
      <c r="AE31" s="13">
        <v>300</v>
      </c>
      <c r="AF31" s="22">
        <v>310</v>
      </c>
      <c r="AG31" s="13">
        <v>310</v>
      </c>
      <c r="AH31" s="13"/>
      <c r="AI31" s="13"/>
      <c r="AJ31" s="13"/>
      <c r="AK31" s="13">
        <v>310</v>
      </c>
      <c r="AL31" s="13"/>
      <c r="AM31" s="13"/>
      <c r="AN31" s="13"/>
      <c r="AO31" s="13"/>
      <c r="AP31" s="13"/>
      <c r="AQ31" s="13"/>
      <c r="AR31" s="18">
        <v>20</v>
      </c>
      <c r="AS31" s="18">
        <v>20</v>
      </c>
      <c r="AT31" s="18"/>
      <c r="AU31" s="18"/>
      <c r="AV31" s="18"/>
      <c r="AW31" s="18">
        <v>20</v>
      </c>
      <c r="AX31" s="13">
        <v>1215</v>
      </c>
      <c r="AY31" s="13">
        <v>1215</v>
      </c>
      <c r="AZ31" s="13"/>
      <c r="BA31" s="13"/>
      <c r="BB31" s="13"/>
      <c r="BC31" s="13">
        <v>1215</v>
      </c>
      <c r="BD31" s="13"/>
      <c r="BE31" s="13">
        <v>135</v>
      </c>
      <c r="BF31" s="13"/>
      <c r="BG31" s="13"/>
      <c r="BH31" s="13"/>
      <c r="BI31" s="13">
        <v>135</v>
      </c>
      <c r="BJ31" s="18">
        <v>900</v>
      </c>
      <c r="BK31" s="18">
        <v>900</v>
      </c>
      <c r="BL31" s="18"/>
      <c r="BM31" s="18"/>
      <c r="BN31" s="18"/>
      <c r="BO31" s="18">
        <v>900</v>
      </c>
      <c r="BP31" s="13"/>
      <c r="BQ31" s="13"/>
      <c r="BR31" s="13"/>
      <c r="BS31" s="13"/>
      <c r="BT31" s="13"/>
      <c r="BU31" s="13"/>
      <c r="BV31" s="18">
        <v>200</v>
      </c>
      <c r="BW31" s="18">
        <v>207</v>
      </c>
      <c r="BX31" s="18"/>
      <c r="BY31" s="18"/>
      <c r="BZ31" s="18"/>
      <c r="CA31" s="18">
        <v>207</v>
      </c>
      <c r="CB31" s="13">
        <v>157</v>
      </c>
      <c r="CC31" s="13">
        <v>157</v>
      </c>
      <c r="CD31" s="13"/>
      <c r="CE31" s="13"/>
      <c r="CF31" s="13"/>
      <c r="CG31" s="13">
        <v>157</v>
      </c>
      <c r="CH31" s="18"/>
      <c r="CI31" s="18"/>
      <c r="CJ31" s="18"/>
      <c r="CK31" s="18"/>
      <c r="CL31" s="18"/>
      <c r="CM31" s="18"/>
      <c r="CN31" s="18">
        <v>170</v>
      </c>
      <c r="CO31" s="18">
        <v>170</v>
      </c>
      <c r="CP31" s="18"/>
      <c r="CQ31" s="18">
        <v>170</v>
      </c>
      <c r="CR31" s="18"/>
      <c r="CS31" s="18"/>
      <c r="CT31" s="18">
        <v>476</v>
      </c>
      <c r="CU31" s="18">
        <v>476</v>
      </c>
      <c r="CV31" s="18">
        <v>476</v>
      </c>
      <c r="CW31" s="18"/>
      <c r="CX31" s="18"/>
      <c r="CY31" s="18"/>
    </row>
    <row r="32" s="2" customFormat="1" ht="24.75" customHeight="1" spans="1:103">
      <c r="A32" s="12" t="s">
        <v>276</v>
      </c>
      <c r="B32" s="11">
        <f t="shared" si="14"/>
        <v>3173</v>
      </c>
      <c r="C32" s="11">
        <f t="shared" si="14"/>
        <v>3173</v>
      </c>
      <c r="D32" s="11">
        <f t="shared" si="14"/>
        <v>24</v>
      </c>
      <c r="E32" s="11">
        <f t="shared" si="14"/>
        <v>0</v>
      </c>
      <c r="F32" s="11">
        <f t="shared" si="14"/>
        <v>0</v>
      </c>
      <c r="G32" s="11">
        <f t="shared" si="14"/>
        <v>3149</v>
      </c>
      <c r="H32" s="15"/>
      <c r="I32" s="15"/>
      <c r="J32" s="15"/>
      <c r="K32" s="15"/>
      <c r="L32" s="15"/>
      <c r="M32" s="15"/>
      <c r="N32" s="15"/>
      <c r="O32" s="15"/>
      <c r="P32" s="15"/>
      <c r="Q32" s="15"/>
      <c r="R32" s="15"/>
      <c r="S32" s="15"/>
      <c r="T32" s="15">
        <v>24</v>
      </c>
      <c r="U32" s="15">
        <v>24</v>
      </c>
      <c r="V32" s="15"/>
      <c r="W32" s="15"/>
      <c r="X32" s="15"/>
      <c r="Y32" s="15">
        <v>24</v>
      </c>
      <c r="Z32" s="22">
        <v>230</v>
      </c>
      <c r="AA32" s="15">
        <v>230</v>
      </c>
      <c r="AB32" s="15"/>
      <c r="AC32" s="15"/>
      <c r="AD32" s="15"/>
      <c r="AE32" s="15">
        <v>230</v>
      </c>
      <c r="AF32" s="22">
        <v>240</v>
      </c>
      <c r="AG32" s="15">
        <v>240</v>
      </c>
      <c r="AH32" s="15"/>
      <c r="AI32" s="15"/>
      <c r="AJ32" s="15"/>
      <c r="AK32" s="15">
        <v>240</v>
      </c>
      <c r="AL32" s="15">
        <v>140</v>
      </c>
      <c r="AM32" s="15">
        <v>140</v>
      </c>
      <c r="AN32" s="15"/>
      <c r="AO32" s="15"/>
      <c r="AP32" s="15"/>
      <c r="AQ32" s="15">
        <v>140</v>
      </c>
      <c r="AR32" s="30">
        <v>180</v>
      </c>
      <c r="AS32" s="30">
        <v>180</v>
      </c>
      <c r="AT32" s="30"/>
      <c r="AU32" s="30"/>
      <c r="AV32" s="30"/>
      <c r="AW32" s="30">
        <v>180</v>
      </c>
      <c r="AX32" s="15">
        <v>1035</v>
      </c>
      <c r="AY32" s="15">
        <v>1035</v>
      </c>
      <c r="AZ32" s="15"/>
      <c r="BA32" s="15"/>
      <c r="BB32" s="15"/>
      <c r="BC32" s="15">
        <v>1035</v>
      </c>
      <c r="BD32" s="15"/>
      <c r="BE32" s="15"/>
      <c r="BF32" s="15"/>
      <c r="BG32" s="15"/>
      <c r="BH32" s="15"/>
      <c r="BI32" s="15"/>
      <c r="BJ32" s="30">
        <v>800</v>
      </c>
      <c r="BK32" s="30">
        <v>800</v>
      </c>
      <c r="BL32" s="30"/>
      <c r="BM32" s="30"/>
      <c r="BN32" s="30"/>
      <c r="BO32" s="30">
        <v>800</v>
      </c>
      <c r="BP32" s="15"/>
      <c r="BQ32" s="15"/>
      <c r="BR32" s="15"/>
      <c r="BS32" s="15"/>
      <c r="BT32" s="15"/>
      <c r="BU32" s="15"/>
      <c r="BV32" s="30">
        <v>500</v>
      </c>
      <c r="BW32" s="30">
        <v>500</v>
      </c>
      <c r="BX32" s="37"/>
      <c r="BY32" s="37"/>
      <c r="BZ32" s="37"/>
      <c r="CA32" s="30">
        <v>500</v>
      </c>
      <c r="CB32" s="15"/>
      <c r="CC32" s="15"/>
      <c r="CD32" s="15"/>
      <c r="CE32" s="15"/>
      <c r="CF32" s="15"/>
      <c r="CG32" s="15"/>
      <c r="CH32" s="37"/>
      <c r="CI32" s="37"/>
      <c r="CJ32" s="37"/>
      <c r="CK32" s="37"/>
      <c r="CL32" s="37"/>
      <c r="CM32" s="37"/>
      <c r="CN32" s="30"/>
      <c r="CO32" s="30"/>
      <c r="CP32" s="30"/>
      <c r="CQ32" s="30"/>
      <c r="CR32" s="30"/>
      <c r="CS32" s="30"/>
      <c r="CT32" s="30">
        <v>24</v>
      </c>
      <c r="CU32" s="30">
        <v>24</v>
      </c>
      <c r="CV32" s="30">
        <v>24</v>
      </c>
      <c r="CW32" s="30"/>
      <c r="CX32" s="30"/>
      <c r="CY32" s="30"/>
    </row>
    <row r="33" s="2" customFormat="1" ht="24.75" customHeight="1" spans="1:103">
      <c r="A33" s="12" t="s">
        <v>277</v>
      </c>
      <c r="B33" s="11">
        <f t="shared" si="14"/>
        <v>3225</v>
      </c>
      <c r="C33" s="11">
        <f t="shared" si="14"/>
        <v>3354</v>
      </c>
      <c r="D33" s="11">
        <f t="shared" si="14"/>
        <v>80</v>
      </c>
      <c r="E33" s="11">
        <f t="shared" si="14"/>
        <v>0</v>
      </c>
      <c r="F33" s="11">
        <f t="shared" si="14"/>
        <v>0</v>
      </c>
      <c r="G33" s="11">
        <f t="shared" si="14"/>
        <v>3274</v>
      </c>
      <c r="H33" s="13"/>
      <c r="I33" s="13"/>
      <c r="J33" s="13"/>
      <c r="K33" s="13"/>
      <c r="L33" s="13"/>
      <c r="M33" s="13"/>
      <c r="N33" s="13"/>
      <c r="O33" s="13"/>
      <c r="P33" s="13"/>
      <c r="Q33" s="13"/>
      <c r="R33" s="13"/>
      <c r="S33" s="13"/>
      <c r="T33" s="13">
        <v>16</v>
      </c>
      <c r="U33" s="13">
        <v>30</v>
      </c>
      <c r="V33" s="13"/>
      <c r="W33" s="13"/>
      <c r="X33" s="13"/>
      <c r="Y33" s="13">
        <v>30</v>
      </c>
      <c r="Z33" s="22">
        <v>260</v>
      </c>
      <c r="AA33" s="13">
        <v>260</v>
      </c>
      <c r="AB33" s="13"/>
      <c r="AC33" s="13"/>
      <c r="AD33" s="13"/>
      <c r="AE33" s="13">
        <v>260</v>
      </c>
      <c r="AF33" s="22">
        <v>472</v>
      </c>
      <c r="AG33" s="13">
        <v>472</v>
      </c>
      <c r="AH33" s="13"/>
      <c r="AI33" s="13"/>
      <c r="AJ33" s="13"/>
      <c r="AK33" s="13">
        <v>472</v>
      </c>
      <c r="AL33" s="13">
        <v>62</v>
      </c>
      <c r="AM33" s="13">
        <v>62</v>
      </c>
      <c r="AN33" s="13"/>
      <c r="AO33" s="13"/>
      <c r="AP33" s="13"/>
      <c r="AQ33" s="13">
        <v>62</v>
      </c>
      <c r="AR33" s="18">
        <v>100</v>
      </c>
      <c r="AS33" s="18">
        <v>100</v>
      </c>
      <c r="AT33" s="18"/>
      <c r="AU33" s="18"/>
      <c r="AV33" s="18"/>
      <c r="AW33" s="18">
        <v>100</v>
      </c>
      <c r="AX33" s="13">
        <v>1135</v>
      </c>
      <c r="AY33" s="13">
        <v>1135</v>
      </c>
      <c r="AZ33" s="13"/>
      <c r="BA33" s="13"/>
      <c r="BB33" s="13"/>
      <c r="BC33" s="13">
        <v>1135</v>
      </c>
      <c r="BD33" s="13"/>
      <c r="BE33" s="13">
        <v>115</v>
      </c>
      <c r="BF33" s="13"/>
      <c r="BG33" s="13"/>
      <c r="BH33" s="13"/>
      <c r="BI33" s="13">
        <v>115</v>
      </c>
      <c r="BJ33" s="18">
        <v>800</v>
      </c>
      <c r="BK33" s="18">
        <v>800</v>
      </c>
      <c r="BL33" s="18"/>
      <c r="BM33" s="18"/>
      <c r="BN33" s="18"/>
      <c r="BO33" s="18">
        <v>800</v>
      </c>
      <c r="BP33" s="13">
        <v>200</v>
      </c>
      <c r="BQ33" s="13">
        <v>200</v>
      </c>
      <c r="BR33" s="13"/>
      <c r="BS33" s="13"/>
      <c r="BT33" s="13"/>
      <c r="BU33" s="13">
        <v>200</v>
      </c>
      <c r="BV33" s="18">
        <v>100</v>
      </c>
      <c r="BW33" s="18">
        <v>100</v>
      </c>
      <c r="BX33" s="18"/>
      <c r="BY33" s="18"/>
      <c r="BZ33" s="18"/>
      <c r="CA33" s="18">
        <v>100</v>
      </c>
      <c r="CB33" s="13"/>
      <c r="CC33" s="13"/>
      <c r="CD33" s="13"/>
      <c r="CE33" s="13"/>
      <c r="CF33" s="13"/>
      <c r="CG33" s="13"/>
      <c r="CH33" s="18"/>
      <c r="CI33" s="18"/>
      <c r="CJ33" s="18"/>
      <c r="CK33" s="18"/>
      <c r="CL33" s="18"/>
      <c r="CM33" s="18"/>
      <c r="CN33" s="18"/>
      <c r="CO33" s="18"/>
      <c r="CP33" s="18"/>
      <c r="CQ33" s="18"/>
      <c r="CR33" s="18"/>
      <c r="CS33" s="18"/>
      <c r="CT33" s="18">
        <v>80</v>
      </c>
      <c r="CU33" s="18">
        <v>80</v>
      </c>
      <c r="CV33" s="18">
        <v>80</v>
      </c>
      <c r="CW33" s="18"/>
      <c r="CX33" s="18"/>
      <c r="CY33" s="18"/>
    </row>
    <row r="34" s="2" customFormat="1" ht="24.75" customHeight="1" spans="1:103">
      <c r="A34" s="12" t="s">
        <v>278</v>
      </c>
      <c r="B34" s="11">
        <f t="shared" si="14"/>
        <v>2325</v>
      </c>
      <c r="C34" s="11">
        <f t="shared" si="14"/>
        <v>2365</v>
      </c>
      <c r="D34" s="11">
        <f t="shared" si="14"/>
        <v>300</v>
      </c>
      <c r="E34" s="11">
        <f t="shared" si="14"/>
        <v>0</v>
      </c>
      <c r="F34" s="11">
        <f t="shared" si="14"/>
        <v>0</v>
      </c>
      <c r="G34" s="11">
        <f t="shared" si="14"/>
        <v>2065</v>
      </c>
      <c r="H34" s="13"/>
      <c r="I34" s="13"/>
      <c r="J34" s="13"/>
      <c r="K34" s="13"/>
      <c r="L34" s="13"/>
      <c r="M34" s="13"/>
      <c r="N34" s="13"/>
      <c r="O34" s="13"/>
      <c r="P34" s="13"/>
      <c r="Q34" s="13"/>
      <c r="R34" s="13"/>
      <c r="S34" s="13"/>
      <c r="T34" s="13">
        <v>45</v>
      </c>
      <c r="U34" s="13">
        <v>45</v>
      </c>
      <c r="V34" s="13"/>
      <c r="W34" s="13"/>
      <c r="X34" s="13"/>
      <c r="Y34" s="13">
        <v>45</v>
      </c>
      <c r="Z34" s="22">
        <v>210</v>
      </c>
      <c r="AA34" s="13">
        <v>210</v>
      </c>
      <c r="AB34" s="13"/>
      <c r="AC34" s="13"/>
      <c r="AD34" s="13"/>
      <c r="AE34" s="13">
        <v>210</v>
      </c>
      <c r="AF34" s="22">
        <v>210</v>
      </c>
      <c r="AG34" s="13">
        <v>210</v>
      </c>
      <c r="AH34" s="13"/>
      <c r="AI34" s="13"/>
      <c r="AJ34" s="13"/>
      <c r="AK34" s="13">
        <v>210</v>
      </c>
      <c r="AL34" s="13"/>
      <c r="AM34" s="13"/>
      <c r="AN34" s="13"/>
      <c r="AO34" s="13"/>
      <c r="AP34" s="13"/>
      <c r="AQ34" s="13"/>
      <c r="AR34" s="18">
        <v>150</v>
      </c>
      <c r="AS34" s="18">
        <v>150</v>
      </c>
      <c r="AT34" s="18"/>
      <c r="AU34" s="18"/>
      <c r="AV34" s="18"/>
      <c r="AW34" s="18">
        <v>150</v>
      </c>
      <c r="AX34" s="13">
        <v>460</v>
      </c>
      <c r="AY34" s="13">
        <v>460</v>
      </c>
      <c r="AZ34" s="13"/>
      <c r="BA34" s="13"/>
      <c r="BB34" s="13"/>
      <c r="BC34" s="13">
        <v>460</v>
      </c>
      <c r="BD34" s="13"/>
      <c r="BE34" s="13">
        <v>40</v>
      </c>
      <c r="BF34" s="13"/>
      <c r="BG34" s="13"/>
      <c r="BH34" s="13"/>
      <c r="BI34" s="13">
        <v>40</v>
      </c>
      <c r="BJ34" s="18">
        <v>400</v>
      </c>
      <c r="BK34" s="18">
        <v>400</v>
      </c>
      <c r="BL34" s="18"/>
      <c r="BM34" s="18"/>
      <c r="BN34" s="18"/>
      <c r="BO34" s="18">
        <v>400</v>
      </c>
      <c r="BP34" s="13"/>
      <c r="BQ34" s="13"/>
      <c r="BR34" s="13"/>
      <c r="BS34" s="13"/>
      <c r="BT34" s="13"/>
      <c r="BU34" s="13"/>
      <c r="BV34" s="18">
        <v>500</v>
      </c>
      <c r="BW34" s="18">
        <v>500</v>
      </c>
      <c r="BX34" s="18"/>
      <c r="BY34" s="18"/>
      <c r="BZ34" s="18"/>
      <c r="CA34" s="18">
        <v>500</v>
      </c>
      <c r="CB34" s="13"/>
      <c r="CC34" s="13"/>
      <c r="CD34" s="13"/>
      <c r="CE34" s="13"/>
      <c r="CF34" s="13"/>
      <c r="CG34" s="13"/>
      <c r="CH34" s="18"/>
      <c r="CI34" s="18"/>
      <c r="CJ34" s="18"/>
      <c r="CK34" s="18"/>
      <c r="CL34" s="18"/>
      <c r="CM34" s="18"/>
      <c r="CN34" s="18">
        <v>50</v>
      </c>
      <c r="CO34" s="18">
        <v>50</v>
      </c>
      <c r="CP34" s="18"/>
      <c r="CQ34" s="18"/>
      <c r="CR34" s="18"/>
      <c r="CS34" s="18">
        <v>50</v>
      </c>
      <c r="CT34" s="18">
        <v>300</v>
      </c>
      <c r="CU34" s="18">
        <v>300</v>
      </c>
      <c r="CV34" s="18">
        <v>300</v>
      </c>
      <c r="CW34" s="18"/>
      <c r="CX34" s="18"/>
      <c r="CY34" s="18"/>
    </row>
    <row r="35" s="2" customFormat="1" ht="24.75" customHeight="1" spans="1:103">
      <c r="A35" s="12" t="s">
        <v>279</v>
      </c>
      <c r="B35" s="11">
        <f t="shared" si="14"/>
        <v>1264</v>
      </c>
      <c r="C35" s="11">
        <f t="shared" si="14"/>
        <v>1264</v>
      </c>
      <c r="D35" s="11">
        <f t="shared" si="14"/>
        <v>0</v>
      </c>
      <c r="E35" s="11">
        <f t="shared" si="14"/>
        <v>0</v>
      </c>
      <c r="F35" s="11">
        <f t="shared" si="14"/>
        <v>0</v>
      </c>
      <c r="G35" s="11">
        <f t="shared" si="14"/>
        <v>1264</v>
      </c>
      <c r="H35" s="13"/>
      <c r="I35" s="13"/>
      <c r="J35" s="13"/>
      <c r="K35" s="13"/>
      <c r="L35" s="13"/>
      <c r="M35" s="13"/>
      <c r="N35" s="13"/>
      <c r="O35" s="13"/>
      <c r="P35" s="13"/>
      <c r="Q35" s="13"/>
      <c r="R35" s="13"/>
      <c r="S35" s="13"/>
      <c r="T35" s="13"/>
      <c r="U35" s="13"/>
      <c r="V35" s="13"/>
      <c r="W35" s="13"/>
      <c r="X35" s="13"/>
      <c r="Y35" s="13"/>
      <c r="Z35" s="22"/>
      <c r="AA35" s="13"/>
      <c r="AB35" s="13"/>
      <c r="AC35" s="13"/>
      <c r="AD35" s="13"/>
      <c r="AE35" s="13"/>
      <c r="AF35" s="22">
        <v>464</v>
      </c>
      <c r="AG35" s="13">
        <v>464</v>
      </c>
      <c r="AH35" s="13"/>
      <c r="AI35" s="13"/>
      <c r="AJ35" s="13"/>
      <c r="AK35" s="13">
        <v>464</v>
      </c>
      <c r="AL35" s="13"/>
      <c r="AM35" s="13"/>
      <c r="AN35" s="13"/>
      <c r="AO35" s="13"/>
      <c r="AP35" s="13"/>
      <c r="AQ35" s="13"/>
      <c r="AR35" s="18"/>
      <c r="AS35" s="18"/>
      <c r="AT35" s="18"/>
      <c r="AU35" s="18"/>
      <c r="AV35" s="18"/>
      <c r="AW35" s="18"/>
      <c r="AX35" s="13">
        <v>600</v>
      </c>
      <c r="AY35" s="13">
        <v>600</v>
      </c>
      <c r="AZ35" s="13"/>
      <c r="BA35" s="13"/>
      <c r="BB35" s="13"/>
      <c r="BC35" s="13">
        <v>600</v>
      </c>
      <c r="BD35" s="13"/>
      <c r="BE35" s="13"/>
      <c r="BF35" s="13"/>
      <c r="BG35" s="13"/>
      <c r="BH35" s="13"/>
      <c r="BI35" s="13"/>
      <c r="BJ35" s="18">
        <v>200</v>
      </c>
      <c r="BK35" s="18">
        <v>200</v>
      </c>
      <c r="BL35" s="18"/>
      <c r="BM35" s="18"/>
      <c r="BN35" s="18"/>
      <c r="BO35" s="18">
        <v>200</v>
      </c>
      <c r="BP35" s="13"/>
      <c r="BQ35" s="13"/>
      <c r="BR35" s="13"/>
      <c r="BS35" s="13"/>
      <c r="BT35" s="13"/>
      <c r="BU35" s="13"/>
      <c r="BV35" s="18"/>
      <c r="BW35" s="18"/>
      <c r="BX35" s="18"/>
      <c r="BY35" s="18"/>
      <c r="BZ35" s="18"/>
      <c r="CA35" s="18"/>
      <c r="CB35" s="13"/>
      <c r="CC35" s="13"/>
      <c r="CD35" s="13"/>
      <c r="CE35" s="13"/>
      <c r="CF35" s="13"/>
      <c r="CG35" s="13"/>
      <c r="CH35" s="18"/>
      <c r="CI35" s="18"/>
      <c r="CJ35" s="18"/>
      <c r="CK35" s="18"/>
      <c r="CL35" s="18"/>
      <c r="CM35" s="18"/>
      <c r="CN35" s="18"/>
      <c r="CO35" s="18"/>
      <c r="CP35" s="18"/>
      <c r="CQ35" s="18"/>
      <c r="CR35" s="18"/>
      <c r="CS35" s="18"/>
      <c r="CT35" s="18"/>
      <c r="CU35" s="18"/>
      <c r="CV35" s="18"/>
      <c r="CW35" s="18"/>
      <c r="CX35" s="18"/>
      <c r="CY35" s="18"/>
    </row>
    <row r="36" ht="23.25" customHeight="1" spans="1:103">
      <c r="A36" s="10" t="s">
        <v>280</v>
      </c>
      <c r="B36" s="11">
        <f>SUM(B37:B41)</f>
        <v>20698</v>
      </c>
      <c r="C36" s="11">
        <f t="shared" ref="C36:BN36" si="15">SUM(C37:C41)</f>
        <v>20502</v>
      </c>
      <c r="D36" s="11">
        <f t="shared" si="15"/>
        <v>534</v>
      </c>
      <c r="E36" s="11">
        <f t="shared" si="15"/>
        <v>1034</v>
      </c>
      <c r="F36" s="11">
        <f t="shared" si="15"/>
        <v>1597</v>
      </c>
      <c r="G36" s="11">
        <f t="shared" si="15"/>
        <v>15635</v>
      </c>
      <c r="H36" s="11">
        <f t="shared" si="15"/>
        <v>0</v>
      </c>
      <c r="I36" s="11">
        <f t="shared" si="15"/>
        <v>0</v>
      </c>
      <c r="J36" s="11"/>
      <c r="K36" s="11"/>
      <c r="L36" s="11"/>
      <c r="M36" s="11">
        <f t="shared" ref="M36:O36" si="16">SUM(M37:M41)</f>
        <v>0</v>
      </c>
      <c r="N36" s="11">
        <f t="shared" si="16"/>
        <v>0</v>
      </c>
      <c r="O36" s="11">
        <f t="shared" si="16"/>
        <v>0</v>
      </c>
      <c r="P36" s="11"/>
      <c r="Q36" s="11"/>
      <c r="R36" s="11"/>
      <c r="S36" s="11">
        <f>SUM(S37:S41)</f>
        <v>0</v>
      </c>
      <c r="T36" s="11">
        <f t="shared" si="15"/>
        <v>200</v>
      </c>
      <c r="U36" s="11">
        <f t="shared" si="15"/>
        <v>204</v>
      </c>
      <c r="V36" s="11"/>
      <c r="W36" s="11"/>
      <c r="X36" s="11"/>
      <c r="Y36" s="11">
        <f t="shared" si="15"/>
        <v>204</v>
      </c>
      <c r="Z36" s="21">
        <f t="shared" si="15"/>
        <v>1390</v>
      </c>
      <c r="AA36" s="11">
        <f t="shared" si="15"/>
        <v>1390</v>
      </c>
      <c r="AB36" s="11">
        <f t="shared" si="15"/>
        <v>0</v>
      </c>
      <c r="AC36" s="11">
        <f t="shared" si="15"/>
        <v>0</v>
      </c>
      <c r="AD36" s="11">
        <f t="shared" si="15"/>
        <v>0</v>
      </c>
      <c r="AE36" s="11">
        <f t="shared" si="15"/>
        <v>1390</v>
      </c>
      <c r="AF36" s="21">
        <f t="shared" si="15"/>
        <v>1890</v>
      </c>
      <c r="AG36" s="11">
        <f t="shared" si="15"/>
        <v>1890</v>
      </c>
      <c r="AH36" s="11">
        <f t="shared" si="15"/>
        <v>0</v>
      </c>
      <c r="AI36" s="11">
        <f t="shared" si="15"/>
        <v>0</v>
      </c>
      <c r="AJ36" s="11">
        <f t="shared" si="15"/>
        <v>80</v>
      </c>
      <c r="AK36" s="11">
        <f t="shared" si="15"/>
        <v>1810</v>
      </c>
      <c r="AL36" s="11">
        <f t="shared" si="15"/>
        <v>200</v>
      </c>
      <c r="AM36" s="11">
        <f t="shared" si="15"/>
        <v>200</v>
      </c>
      <c r="AN36" s="11">
        <f t="shared" si="15"/>
        <v>0</v>
      </c>
      <c r="AO36" s="11">
        <f t="shared" si="15"/>
        <v>0</v>
      </c>
      <c r="AP36" s="11">
        <f t="shared" si="15"/>
        <v>0</v>
      </c>
      <c r="AQ36" s="11">
        <f t="shared" si="15"/>
        <v>200</v>
      </c>
      <c r="AR36" s="11">
        <f t="shared" si="15"/>
        <v>2250</v>
      </c>
      <c r="AS36" s="11">
        <f t="shared" si="15"/>
        <v>2250</v>
      </c>
      <c r="AT36" s="11"/>
      <c r="AU36" s="11">
        <f t="shared" si="15"/>
        <v>0</v>
      </c>
      <c r="AV36" s="11">
        <f t="shared" si="15"/>
        <v>0</v>
      </c>
      <c r="AW36" s="11">
        <f t="shared" si="15"/>
        <v>2250</v>
      </c>
      <c r="AX36" s="11">
        <f t="shared" si="15"/>
        <v>8100</v>
      </c>
      <c r="AY36" s="11">
        <f t="shared" si="15"/>
        <v>7900</v>
      </c>
      <c r="AZ36" s="11">
        <f t="shared" si="15"/>
        <v>0</v>
      </c>
      <c r="BA36" s="11">
        <f t="shared" si="15"/>
        <v>0</v>
      </c>
      <c r="BB36" s="11">
        <f t="shared" si="15"/>
        <v>748</v>
      </c>
      <c r="BC36" s="11">
        <f t="shared" si="15"/>
        <v>7152</v>
      </c>
      <c r="BD36" s="11">
        <f t="shared" si="15"/>
        <v>0</v>
      </c>
      <c r="BE36" s="11">
        <f t="shared" si="15"/>
        <v>0</v>
      </c>
      <c r="BF36" s="11">
        <f t="shared" si="15"/>
        <v>0</v>
      </c>
      <c r="BG36" s="11"/>
      <c r="BH36" s="11">
        <f t="shared" si="15"/>
        <v>0</v>
      </c>
      <c r="BI36" s="11">
        <f t="shared" si="15"/>
        <v>0</v>
      </c>
      <c r="BJ36" s="11">
        <f t="shared" si="15"/>
        <v>3900</v>
      </c>
      <c r="BK36" s="11">
        <f t="shared" si="15"/>
        <v>3900</v>
      </c>
      <c r="BL36" s="11">
        <f t="shared" si="15"/>
        <v>0</v>
      </c>
      <c r="BM36" s="11">
        <f t="shared" si="15"/>
        <v>0</v>
      </c>
      <c r="BN36" s="11">
        <f t="shared" si="15"/>
        <v>269</v>
      </c>
      <c r="BO36" s="11">
        <f t="shared" ref="BO36:CY36" si="17">SUM(BO37:BO41)</f>
        <v>1929</v>
      </c>
      <c r="BP36" s="11">
        <f t="shared" si="17"/>
        <v>200</v>
      </c>
      <c r="BQ36" s="11">
        <f t="shared" si="17"/>
        <v>200</v>
      </c>
      <c r="BR36" s="11">
        <f t="shared" si="17"/>
        <v>0</v>
      </c>
      <c r="BS36" s="11">
        <f t="shared" si="17"/>
        <v>0</v>
      </c>
      <c r="BT36" s="11">
        <f t="shared" si="17"/>
        <v>200</v>
      </c>
      <c r="BU36" s="11">
        <f t="shared" si="17"/>
        <v>0</v>
      </c>
      <c r="BV36" s="11">
        <f t="shared" si="17"/>
        <v>700</v>
      </c>
      <c r="BW36" s="11">
        <f t="shared" si="17"/>
        <v>700</v>
      </c>
      <c r="BX36" s="11">
        <f t="shared" si="17"/>
        <v>0</v>
      </c>
      <c r="BY36" s="11"/>
      <c r="BZ36" s="11">
        <f t="shared" si="17"/>
        <v>0</v>
      </c>
      <c r="CA36" s="11">
        <f t="shared" si="17"/>
        <v>700</v>
      </c>
      <c r="CB36" s="11">
        <f t="shared" si="17"/>
        <v>0</v>
      </c>
      <c r="CC36" s="11">
        <f t="shared" si="17"/>
        <v>0</v>
      </c>
      <c r="CD36" s="11">
        <f t="shared" si="17"/>
        <v>0</v>
      </c>
      <c r="CE36" s="11"/>
      <c r="CF36" s="11">
        <f t="shared" si="17"/>
        <v>0</v>
      </c>
      <c r="CG36" s="11">
        <f t="shared" si="17"/>
        <v>0</v>
      </c>
      <c r="CH36" s="11">
        <f t="shared" si="17"/>
        <v>0</v>
      </c>
      <c r="CI36" s="11">
        <f t="shared" si="17"/>
        <v>0</v>
      </c>
      <c r="CJ36" s="11">
        <f t="shared" si="17"/>
        <v>0</v>
      </c>
      <c r="CK36" s="11"/>
      <c r="CL36" s="11">
        <f t="shared" si="17"/>
        <v>0</v>
      </c>
      <c r="CM36" s="11">
        <f t="shared" si="17"/>
        <v>0</v>
      </c>
      <c r="CN36" s="11">
        <f t="shared" si="17"/>
        <v>250</v>
      </c>
      <c r="CO36" s="11">
        <f t="shared" si="17"/>
        <v>250</v>
      </c>
      <c r="CP36" s="11">
        <f t="shared" si="17"/>
        <v>0</v>
      </c>
      <c r="CQ36" s="11">
        <f t="shared" si="17"/>
        <v>100</v>
      </c>
      <c r="CR36" s="11">
        <f t="shared" si="17"/>
        <v>150</v>
      </c>
      <c r="CS36" s="11">
        <f t="shared" si="17"/>
        <v>0</v>
      </c>
      <c r="CT36" s="11">
        <f t="shared" si="17"/>
        <v>1618</v>
      </c>
      <c r="CU36" s="11">
        <f t="shared" si="17"/>
        <v>1618</v>
      </c>
      <c r="CV36" s="11">
        <f t="shared" si="17"/>
        <v>534</v>
      </c>
      <c r="CW36" s="11">
        <f t="shared" si="17"/>
        <v>934</v>
      </c>
      <c r="CX36" s="11">
        <f t="shared" si="17"/>
        <v>150</v>
      </c>
      <c r="CY36" s="11">
        <f t="shared" si="17"/>
        <v>0</v>
      </c>
    </row>
    <row r="37" ht="23.25" customHeight="1" spans="1:103">
      <c r="A37" s="12" t="s">
        <v>281</v>
      </c>
      <c r="B37" s="11">
        <f t="shared" ref="B37:G48" si="18">H37+N37+T37+Z37+AF37+AL37+AR37+AX37+BD37+BJ37+BP37+BV37+CB37+CH37+CN37+CT37</f>
        <v>3956</v>
      </c>
      <c r="C37" s="11">
        <f t="shared" si="18"/>
        <v>3956</v>
      </c>
      <c r="D37" s="11">
        <f t="shared" si="18"/>
        <v>0</v>
      </c>
      <c r="E37" s="11">
        <f t="shared" si="18"/>
        <v>200</v>
      </c>
      <c r="F37" s="11">
        <f t="shared" si="18"/>
        <v>224</v>
      </c>
      <c r="G37" s="11">
        <f t="shared" si="18"/>
        <v>2852</v>
      </c>
      <c r="H37" s="13"/>
      <c r="I37" s="13"/>
      <c r="J37" s="13"/>
      <c r="K37" s="13"/>
      <c r="L37" s="13"/>
      <c r="M37" s="13"/>
      <c r="N37" s="13"/>
      <c r="O37" s="13"/>
      <c r="P37" s="13"/>
      <c r="Q37" s="13"/>
      <c r="R37" s="13"/>
      <c r="S37" s="13"/>
      <c r="T37" s="13">
        <v>20</v>
      </c>
      <c r="U37" s="13">
        <v>20</v>
      </c>
      <c r="V37" s="13"/>
      <c r="W37" s="13"/>
      <c r="X37" s="13"/>
      <c r="Y37" s="13">
        <v>20</v>
      </c>
      <c r="Z37" s="22">
        <v>154</v>
      </c>
      <c r="AA37" s="23">
        <v>154</v>
      </c>
      <c r="AB37" s="23"/>
      <c r="AC37" s="23"/>
      <c r="AD37" s="23"/>
      <c r="AE37" s="23">
        <v>154</v>
      </c>
      <c r="AF37" s="22">
        <v>290</v>
      </c>
      <c r="AG37" s="23">
        <v>290</v>
      </c>
      <c r="AH37" s="23"/>
      <c r="AI37" s="23"/>
      <c r="AJ37" s="23"/>
      <c r="AK37" s="23">
        <v>290</v>
      </c>
      <c r="AL37" s="11"/>
      <c r="AM37" s="11"/>
      <c r="AN37" s="11"/>
      <c r="AO37" s="11"/>
      <c r="AP37" s="11"/>
      <c r="AQ37" s="11"/>
      <c r="AR37" s="13">
        <v>900</v>
      </c>
      <c r="AS37" s="23">
        <v>900</v>
      </c>
      <c r="AT37" s="13"/>
      <c r="AU37" s="13"/>
      <c r="AV37" s="13"/>
      <c r="AW37" s="23">
        <v>900</v>
      </c>
      <c r="AX37" s="13">
        <v>992</v>
      </c>
      <c r="AY37" s="13">
        <v>992</v>
      </c>
      <c r="AZ37" s="13"/>
      <c r="BA37" s="13"/>
      <c r="BB37" s="13"/>
      <c r="BC37" s="13">
        <v>992</v>
      </c>
      <c r="BD37" s="13"/>
      <c r="BE37" s="13"/>
      <c r="BF37" s="13"/>
      <c r="BG37" s="13"/>
      <c r="BH37" s="13"/>
      <c r="BI37" s="13"/>
      <c r="BJ37" s="13">
        <v>1400</v>
      </c>
      <c r="BK37" s="23">
        <v>1400</v>
      </c>
      <c r="BL37" s="13"/>
      <c r="BM37" s="13"/>
      <c r="BN37" s="13">
        <v>224</v>
      </c>
      <c r="BO37" s="13">
        <v>496</v>
      </c>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3">
        <v>200</v>
      </c>
      <c r="CU37" s="13">
        <v>200</v>
      </c>
      <c r="CV37" s="13"/>
      <c r="CW37" s="11">
        <v>200</v>
      </c>
      <c r="CX37" s="11"/>
      <c r="CY37" s="11"/>
    </row>
    <row r="38" ht="23.25" customHeight="1" spans="1:103">
      <c r="A38" s="12" t="s">
        <v>282</v>
      </c>
      <c r="B38" s="11">
        <f t="shared" si="18"/>
        <v>6096</v>
      </c>
      <c r="C38" s="11">
        <f t="shared" si="18"/>
        <v>5928</v>
      </c>
      <c r="D38" s="11">
        <f t="shared" si="18"/>
        <v>0</v>
      </c>
      <c r="E38" s="11">
        <f t="shared" si="18"/>
        <v>250</v>
      </c>
      <c r="F38" s="11">
        <f t="shared" si="18"/>
        <v>358</v>
      </c>
      <c r="G38" s="11">
        <f t="shared" si="18"/>
        <v>4649</v>
      </c>
      <c r="H38" s="13"/>
      <c r="I38" s="13"/>
      <c r="J38" s="13"/>
      <c r="K38" s="13"/>
      <c r="L38" s="13"/>
      <c r="M38" s="13"/>
      <c r="N38" s="13"/>
      <c r="O38" s="13"/>
      <c r="P38" s="13"/>
      <c r="Q38" s="13"/>
      <c r="R38" s="13"/>
      <c r="S38" s="13"/>
      <c r="T38" s="13">
        <v>50</v>
      </c>
      <c r="U38" s="13">
        <v>50</v>
      </c>
      <c r="V38" s="13"/>
      <c r="W38" s="13"/>
      <c r="X38" s="13"/>
      <c r="Y38" s="13">
        <v>50</v>
      </c>
      <c r="Z38" s="22">
        <v>376</v>
      </c>
      <c r="AA38" s="23">
        <v>376</v>
      </c>
      <c r="AB38" s="23"/>
      <c r="AC38" s="23"/>
      <c r="AD38" s="23"/>
      <c r="AE38" s="23">
        <v>376</v>
      </c>
      <c r="AF38" s="22">
        <v>470</v>
      </c>
      <c r="AG38" s="23">
        <v>470</v>
      </c>
      <c r="AH38" s="23"/>
      <c r="AI38" s="23"/>
      <c r="AJ38" s="23"/>
      <c r="AK38" s="23">
        <v>470</v>
      </c>
      <c r="AL38" s="13"/>
      <c r="AM38" s="13"/>
      <c r="AN38" s="13"/>
      <c r="AO38" s="13"/>
      <c r="AP38" s="13"/>
      <c r="AQ38" s="13"/>
      <c r="AR38" s="18">
        <v>550</v>
      </c>
      <c r="AS38" s="31">
        <v>550</v>
      </c>
      <c r="AT38" s="18"/>
      <c r="AU38" s="18"/>
      <c r="AV38" s="18"/>
      <c r="AW38" s="31">
        <v>550</v>
      </c>
      <c r="AX38" s="13">
        <v>3600</v>
      </c>
      <c r="AY38" s="13">
        <v>3432</v>
      </c>
      <c r="AZ38" s="13"/>
      <c r="BA38" s="13"/>
      <c r="BB38" s="13">
        <v>358</v>
      </c>
      <c r="BC38" s="13">
        <v>3074</v>
      </c>
      <c r="BD38" s="13"/>
      <c r="BE38" s="13"/>
      <c r="BF38" s="13"/>
      <c r="BG38" s="13"/>
      <c r="BH38" s="13"/>
      <c r="BI38" s="13"/>
      <c r="BJ38" s="18">
        <v>800</v>
      </c>
      <c r="BK38" s="31">
        <v>800</v>
      </c>
      <c r="BL38" s="18"/>
      <c r="BM38" s="18"/>
      <c r="BN38" s="18"/>
      <c r="BO38" s="18">
        <v>129</v>
      </c>
      <c r="BP38" s="13"/>
      <c r="BQ38" s="13"/>
      <c r="BR38" s="13"/>
      <c r="BS38" s="13"/>
      <c r="BT38" s="13"/>
      <c r="BU38" s="13"/>
      <c r="BV38" s="18"/>
      <c r="BW38" s="18"/>
      <c r="BX38" s="18"/>
      <c r="BY38" s="18"/>
      <c r="BZ38" s="18"/>
      <c r="CA38" s="18"/>
      <c r="CB38" s="13"/>
      <c r="CC38" s="13"/>
      <c r="CD38" s="13"/>
      <c r="CE38" s="13"/>
      <c r="CF38" s="13"/>
      <c r="CG38" s="13"/>
      <c r="CH38" s="18"/>
      <c r="CI38" s="18"/>
      <c r="CJ38" s="18"/>
      <c r="CK38" s="18"/>
      <c r="CL38" s="18"/>
      <c r="CM38" s="18"/>
      <c r="CN38" s="18"/>
      <c r="CO38" s="18"/>
      <c r="CP38" s="18"/>
      <c r="CQ38" s="18"/>
      <c r="CR38" s="18"/>
      <c r="CS38" s="18"/>
      <c r="CT38" s="18">
        <v>250</v>
      </c>
      <c r="CU38" s="18">
        <v>250</v>
      </c>
      <c r="CV38" s="18"/>
      <c r="CW38" s="18">
        <v>250</v>
      </c>
      <c r="CX38" s="18"/>
      <c r="CY38" s="18"/>
    </row>
    <row r="39" s="2" customFormat="1" ht="23.25" customHeight="1" spans="1:103">
      <c r="A39" s="12" t="s">
        <v>283</v>
      </c>
      <c r="B39" s="11">
        <f t="shared" si="18"/>
        <v>4378</v>
      </c>
      <c r="C39" s="11">
        <f t="shared" si="18"/>
        <v>4350</v>
      </c>
      <c r="D39" s="11">
        <f t="shared" si="18"/>
        <v>290</v>
      </c>
      <c r="E39" s="11">
        <f t="shared" si="18"/>
        <v>0</v>
      </c>
      <c r="F39" s="11">
        <f t="shared" si="18"/>
        <v>815</v>
      </c>
      <c r="G39" s="11">
        <f t="shared" si="18"/>
        <v>2894</v>
      </c>
      <c r="H39" s="13"/>
      <c r="I39" s="13"/>
      <c r="J39" s="13"/>
      <c r="K39" s="13"/>
      <c r="L39" s="13"/>
      <c r="M39" s="13"/>
      <c r="N39" s="13"/>
      <c r="O39" s="13"/>
      <c r="P39" s="13"/>
      <c r="Q39" s="13"/>
      <c r="R39" s="13"/>
      <c r="S39" s="13"/>
      <c r="T39" s="13">
        <v>50</v>
      </c>
      <c r="U39" s="13">
        <v>54</v>
      </c>
      <c r="V39" s="13"/>
      <c r="W39" s="13"/>
      <c r="X39" s="13"/>
      <c r="Y39" s="13">
        <v>54</v>
      </c>
      <c r="Z39" s="22">
        <v>380</v>
      </c>
      <c r="AA39" s="23">
        <v>380</v>
      </c>
      <c r="AB39" s="23"/>
      <c r="AC39" s="23"/>
      <c r="AD39" s="23"/>
      <c r="AE39" s="23">
        <v>380</v>
      </c>
      <c r="AF39" s="22">
        <v>470</v>
      </c>
      <c r="AG39" s="23">
        <v>470</v>
      </c>
      <c r="AH39" s="23"/>
      <c r="AI39" s="23"/>
      <c r="AJ39" s="23">
        <v>80</v>
      </c>
      <c r="AK39" s="23">
        <v>390</v>
      </c>
      <c r="AL39" s="13"/>
      <c r="AM39" s="13"/>
      <c r="AN39" s="13"/>
      <c r="AO39" s="13"/>
      <c r="AP39" s="13"/>
      <c r="AQ39" s="13"/>
      <c r="AR39" s="18">
        <v>400</v>
      </c>
      <c r="AS39" s="31">
        <v>400</v>
      </c>
      <c r="AT39" s="18"/>
      <c r="AU39" s="18"/>
      <c r="AV39" s="18"/>
      <c r="AW39" s="31">
        <v>400</v>
      </c>
      <c r="AX39" s="13">
        <v>1388</v>
      </c>
      <c r="AY39" s="13">
        <v>1356</v>
      </c>
      <c r="AZ39" s="13"/>
      <c r="BA39" s="13"/>
      <c r="BB39" s="13">
        <v>390</v>
      </c>
      <c r="BC39" s="13">
        <v>966</v>
      </c>
      <c r="BD39" s="13"/>
      <c r="BE39" s="13"/>
      <c r="BF39" s="13"/>
      <c r="BG39" s="13"/>
      <c r="BH39" s="13"/>
      <c r="BI39" s="13"/>
      <c r="BJ39" s="18">
        <v>800</v>
      </c>
      <c r="BK39" s="31">
        <v>800</v>
      </c>
      <c r="BL39" s="18"/>
      <c r="BM39" s="18"/>
      <c r="BN39" s="18">
        <v>45</v>
      </c>
      <c r="BO39" s="18">
        <v>404</v>
      </c>
      <c r="BP39" s="13"/>
      <c r="BQ39" s="13"/>
      <c r="BR39" s="13"/>
      <c r="BS39" s="13"/>
      <c r="BT39" s="13"/>
      <c r="BU39" s="13"/>
      <c r="BV39" s="18">
        <v>300</v>
      </c>
      <c r="BW39" s="18">
        <v>300</v>
      </c>
      <c r="BX39" s="18"/>
      <c r="BY39" s="18"/>
      <c r="BZ39" s="18"/>
      <c r="CA39" s="18">
        <v>300</v>
      </c>
      <c r="CB39" s="13"/>
      <c r="CC39" s="13"/>
      <c r="CD39" s="13"/>
      <c r="CE39" s="13"/>
      <c r="CF39" s="13"/>
      <c r="CG39" s="13"/>
      <c r="CH39" s="18"/>
      <c r="CI39" s="18"/>
      <c r="CJ39" s="18"/>
      <c r="CK39" s="18"/>
      <c r="CL39" s="18"/>
      <c r="CM39" s="18"/>
      <c r="CN39" s="18">
        <v>150</v>
      </c>
      <c r="CO39" s="18">
        <v>150</v>
      </c>
      <c r="CP39" s="18"/>
      <c r="CQ39" s="18"/>
      <c r="CR39" s="18">
        <v>150</v>
      </c>
      <c r="CS39" s="18"/>
      <c r="CT39" s="18">
        <v>440</v>
      </c>
      <c r="CU39" s="18">
        <v>440</v>
      </c>
      <c r="CV39" s="18">
        <v>290</v>
      </c>
      <c r="CW39" s="18"/>
      <c r="CX39" s="18">
        <v>150</v>
      </c>
      <c r="CY39" s="18"/>
    </row>
    <row r="40" ht="23.25" customHeight="1" spans="1:103">
      <c r="A40" s="12" t="s">
        <v>284</v>
      </c>
      <c r="B40" s="11">
        <f t="shared" si="18"/>
        <v>3069</v>
      </c>
      <c r="C40" s="11">
        <f t="shared" si="18"/>
        <v>3069</v>
      </c>
      <c r="D40" s="11">
        <f t="shared" si="18"/>
        <v>0</v>
      </c>
      <c r="E40" s="11">
        <f t="shared" si="18"/>
        <v>584</v>
      </c>
      <c r="F40" s="11">
        <f t="shared" si="18"/>
        <v>0</v>
      </c>
      <c r="G40" s="11">
        <f t="shared" si="18"/>
        <v>2485</v>
      </c>
      <c r="H40" s="13"/>
      <c r="I40" s="13"/>
      <c r="J40" s="13"/>
      <c r="K40" s="13"/>
      <c r="L40" s="13"/>
      <c r="M40" s="13"/>
      <c r="N40" s="13"/>
      <c r="O40" s="13"/>
      <c r="P40" s="13"/>
      <c r="Q40" s="13"/>
      <c r="R40" s="13"/>
      <c r="S40" s="13"/>
      <c r="T40" s="13">
        <v>40</v>
      </c>
      <c r="U40" s="13">
        <v>40</v>
      </c>
      <c r="V40" s="13"/>
      <c r="W40" s="13"/>
      <c r="X40" s="13"/>
      <c r="Y40" s="13">
        <v>40</v>
      </c>
      <c r="Z40" s="22">
        <v>240</v>
      </c>
      <c r="AA40" s="23">
        <v>240</v>
      </c>
      <c r="AB40" s="23"/>
      <c r="AC40" s="23"/>
      <c r="AD40" s="23"/>
      <c r="AE40" s="23">
        <v>240</v>
      </c>
      <c r="AF40" s="22">
        <v>360</v>
      </c>
      <c r="AG40" s="23">
        <v>360</v>
      </c>
      <c r="AH40" s="23"/>
      <c r="AI40" s="23"/>
      <c r="AJ40" s="23"/>
      <c r="AK40" s="23">
        <v>360</v>
      </c>
      <c r="AL40" s="13">
        <v>200</v>
      </c>
      <c r="AM40" s="13">
        <v>200</v>
      </c>
      <c r="AN40" s="13"/>
      <c r="AO40" s="13"/>
      <c r="AP40" s="13"/>
      <c r="AQ40" s="13">
        <v>200</v>
      </c>
      <c r="AR40" s="18">
        <v>200</v>
      </c>
      <c r="AS40" s="31">
        <v>200</v>
      </c>
      <c r="AT40" s="18"/>
      <c r="AU40" s="18"/>
      <c r="AV40" s="18"/>
      <c r="AW40" s="31">
        <v>200</v>
      </c>
      <c r="AX40" s="13">
        <v>1045</v>
      </c>
      <c r="AY40" s="13">
        <v>1045</v>
      </c>
      <c r="AZ40" s="13"/>
      <c r="BA40" s="13"/>
      <c r="BB40" s="13"/>
      <c r="BC40" s="13">
        <v>1045</v>
      </c>
      <c r="BD40" s="13"/>
      <c r="BE40" s="13"/>
      <c r="BF40" s="13"/>
      <c r="BG40" s="13"/>
      <c r="BH40" s="13"/>
      <c r="BI40" s="13"/>
      <c r="BJ40" s="18">
        <v>400</v>
      </c>
      <c r="BK40" s="18">
        <v>400</v>
      </c>
      <c r="BL40" s="18"/>
      <c r="BM40" s="18"/>
      <c r="BN40" s="18"/>
      <c r="BO40" s="18">
        <v>400</v>
      </c>
      <c r="BP40" s="13"/>
      <c r="BQ40" s="13"/>
      <c r="BR40" s="13"/>
      <c r="BS40" s="13"/>
      <c r="BT40" s="13"/>
      <c r="BU40" s="13"/>
      <c r="BV40" s="18"/>
      <c r="BW40" s="18"/>
      <c r="BX40" s="18"/>
      <c r="BY40" s="18"/>
      <c r="BZ40" s="18"/>
      <c r="CA40" s="18"/>
      <c r="CB40" s="13"/>
      <c r="CC40" s="13"/>
      <c r="CD40" s="13"/>
      <c r="CE40" s="13"/>
      <c r="CF40" s="13"/>
      <c r="CG40" s="13"/>
      <c r="CH40" s="18"/>
      <c r="CI40" s="18"/>
      <c r="CJ40" s="18"/>
      <c r="CK40" s="18"/>
      <c r="CL40" s="18"/>
      <c r="CM40" s="18"/>
      <c r="CN40" s="18">
        <v>100</v>
      </c>
      <c r="CO40" s="18">
        <v>100</v>
      </c>
      <c r="CP40" s="18"/>
      <c r="CQ40" s="18">
        <v>100</v>
      </c>
      <c r="CR40" s="18"/>
      <c r="CS40" s="18"/>
      <c r="CT40" s="18">
        <v>484</v>
      </c>
      <c r="CU40" s="18">
        <v>484</v>
      </c>
      <c r="CV40" s="18"/>
      <c r="CW40" s="18">
        <v>484</v>
      </c>
      <c r="CX40" s="18"/>
      <c r="CY40" s="18"/>
    </row>
    <row r="41" ht="23.25" customHeight="1" spans="1:103">
      <c r="A41" s="12" t="s">
        <v>285</v>
      </c>
      <c r="B41" s="11">
        <f t="shared" si="18"/>
        <v>3199</v>
      </c>
      <c r="C41" s="11">
        <f t="shared" si="18"/>
        <v>3199</v>
      </c>
      <c r="D41" s="11">
        <f t="shared" si="18"/>
        <v>244</v>
      </c>
      <c r="E41" s="11">
        <f t="shared" si="18"/>
        <v>0</v>
      </c>
      <c r="F41" s="11">
        <f t="shared" si="18"/>
        <v>200</v>
      </c>
      <c r="G41" s="11">
        <f t="shared" si="18"/>
        <v>2755</v>
      </c>
      <c r="H41" s="13"/>
      <c r="I41" s="13"/>
      <c r="J41" s="13"/>
      <c r="K41" s="13"/>
      <c r="L41" s="13"/>
      <c r="M41" s="13"/>
      <c r="N41" s="13"/>
      <c r="O41" s="13"/>
      <c r="P41" s="13"/>
      <c r="Q41" s="13"/>
      <c r="R41" s="13"/>
      <c r="S41" s="13"/>
      <c r="T41" s="13">
        <v>40</v>
      </c>
      <c r="U41" s="13">
        <v>40</v>
      </c>
      <c r="V41" s="13"/>
      <c r="W41" s="13"/>
      <c r="X41" s="13"/>
      <c r="Y41" s="13">
        <v>40</v>
      </c>
      <c r="Z41" s="22">
        <v>240</v>
      </c>
      <c r="AA41" s="23">
        <v>240</v>
      </c>
      <c r="AB41" s="23"/>
      <c r="AC41" s="23"/>
      <c r="AD41" s="23"/>
      <c r="AE41" s="23">
        <v>240</v>
      </c>
      <c r="AF41" s="22">
        <v>300</v>
      </c>
      <c r="AG41" s="23">
        <v>300</v>
      </c>
      <c r="AH41" s="23"/>
      <c r="AI41" s="23"/>
      <c r="AJ41" s="23"/>
      <c r="AK41" s="23">
        <v>300</v>
      </c>
      <c r="AL41" s="13"/>
      <c r="AM41" s="13"/>
      <c r="AN41" s="13"/>
      <c r="AO41" s="13"/>
      <c r="AP41" s="13"/>
      <c r="AQ41" s="13"/>
      <c r="AR41" s="18">
        <v>200</v>
      </c>
      <c r="AS41" s="31">
        <v>200</v>
      </c>
      <c r="AT41" s="18"/>
      <c r="AU41" s="18"/>
      <c r="AV41" s="18"/>
      <c r="AW41" s="31">
        <v>200</v>
      </c>
      <c r="AX41" s="13">
        <v>1075</v>
      </c>
      <c r="AY41" s="23">
        <v>1075</v>
      </c>
      <c r="AZ41" s="23"/>
      <c r="BA41" s="23"/>
      <c r="BB41" s="23"/>
      <c r="BC41" s="23">
        <v>1075</v>
      </c>
      <c r="BD41" s="13"/>
      <c r="BE41" s="13"/>
      <c r="BF41" s="13"/>
      <c r="BG41" s="13"/>
      <c r="BH41" s="13"/>
      <c r="BI41" s="13"/>
      <c r="BJ41" s="18">
        <v>500</v>
      </c>
      <c r="BK41" s="18">
        <v>500</v>
      </c>
      <c r="BL41" s="18"/>
      <c r="BM41" s="18"/>
      <c r="BN41" s="18"/>
      <c r="BO41" s="18">
        <v>500</v>
      </c>
      <c r="BP41" s="13">
        <v>200</v>
      </c>
      <c r="BQ41" s="23">
        <v>200</v>
      </c>
      <c r="BR41" s="13"/>
      <c r="BS41" s="13"/>
      <c r="BT41" s="23">
        <v>200</v>
      </c>
      <c r="BU41" s="13"/>
      <c r="BV41" s="18">
        <v>400</v>
      </c>
      <c r="BW41" s="31">
        <v>400</v>
      </c>
      <c r="BX41" s="18"/>
      <c r="BY41" s="18"/>
      <c r="BZ41" s="18"/>
      <c r="CA41" s="31">
        <v>400</v>
      </c>
      <c r="CB41" s="13"/>
      <c r="CC41" s="13"/>
      <c r="CD41" s="13"/>
      <c r="CE41" s="13"/>
      <c r="CF41" s="13"/>
      <c r="CG41" s="13"/>
      <c r="CH41" s="18"/>
      <c r="CI41" s="18"/>
      <c r="CJ41" s="18"/>
      <c r="CK41" s="18"/>
      <c r="CL41" s="18"/>
      <c r="CM41" s="18"/>
      <c r="CN41" s="18"/>
      <c r="CO41" s="18"/>
      <c r="CP41" s="18"/>
      <c r="CQ41" s="18"/>
      <c r="CR41" s="18"/>
      <c r="CS41" s="18"/>
      <c r="CT41" s="18">
        <v>244</v>
      </c>
      <c r="CU41" s="18">
        <v>244</v>
      </c>
      <c r="CV41" s="18">
        <v>244</v>
      </c>
      <c r="CW41" s="18"/>
      <c r="CX41" s="18"/>
      <c r="CY41" s="18"/>
    </row>
    <row r="42" s="2" customFormat="1" ht="23.25" customHeight="1" spans="1:103">
      <c r="A42" s="10" t="s">
        <v>286</v>
      </c>
      <c r="B42" s="11">
        <f>SUM(B43:B48)</f>
        <v>45556</v>
      </c>
      <c r="C42" s="11">
        <f t="shared" ref="C42:BN42" si="19">SUM(C43:C48)</f>
        <v>45557</v>
      </c>
      <c r="D42" s="11">
        <f t="shared" si="19"/>
        <v>522</v>
      </c>
      <c r="E42" s="11">
        <f t="shared" si="19"/>
        <v>323</v>
      </c>
      <c r="F42" s="11">
        <f t="shared" si="19"/>
        <v>9215</v>
      </c>
      <c r="G42" s="11">
        <f t="shared" si="19"/>
        <v>35497</v>
      </c>
      <c r="H42" s="11">
        <f t="shared" si="19"/>
        <v>0</v>
      </c>
      <c r="I42" s="11">
        <f t="shared" si="19"/>
        <v>0</v>
      </c>
      <c r="J42" s="11"/>
      <c r="K42" s="11"/>
      <c r="L42" s="11"/>
      <c r="M42" s="11">
        <f t="shared" ref="M42:O42" si="20">SUM(M43:M48)</f>
        <v>0</v>
      </c>
      <c r="N42" s="11">
        <f t="shared" si="20"/>
        <v>0</v>
      </c>
      <c r="O42" s="11">
        <f t="shared" si="20"/>
        <v>0</v>
      </c>
      <c r="P42" s="11"/>
      <c r="Q42" s="11"/>
      <c r="R42" s="11"/>
      <c r="S42" s="11">
        <f>SUM(S43:S48)</f>
        <v>0</v>
      </c>
      <c r="T42" s="11">
        <f t="shared" si="19"/>
        <v>249</v>
      </c>
      <c r="U42" s="11">
        <f t="shared" si="19"/>
        <v>248</v>
      </c>
      <c r="V42" s="11"/>
      <c r="W42" s="11"/>
      <c r="X42" s="11"/>
      <c r="Y42" s="11">
        <f t="shared" si="19"/>
        <v>248</v>
      </c>
      <c r="Z42" s="21">
        <f t="shared" si="19"/>
        <v>1765</v>
      </c>
      <c r="AA42" s="11">
        <f t="shared" si="19"/>
        <v>1765</v>
      </c>
      <c r="AB42" s="11"/>
      <c r="AC42" s="11"/>
      <c r="AD42" s="11"/>
      <c r="AE42" s="11">
        <f t="shared" si="19"/>
        <v>1765</v>
      </c>
      <c r="AF42" s="21">
        <f t="shared" si="19"/>
        <v>7710</v>
      </c>
      <c r="AG42" s="11">
        <f t="shared" si="19"/>
        <v>7710</v>
      </c>
      <c r="AH42" s="11">
        <f t="shared" si="19"/>
        <v>0</v>
      </c>
      <c r="AI42" s="11">
        <f t="shared" si="19"/>
        <v>0</v>
      </c>
      <c r="AJ42" s="11">
        <f t="shared" si="19"/>
        <v>1519</v>
      </c>
      <c r="AK42" s="11">
        <f t="shared" si="19"/>
        <v>6191</v>
      </c>
      <c r="AL42" s="11">
        <f t="shared" si="19"/>
        <v>93</v>
      </c>
      <c r="AM42" s="11">
        <f t="shared" si="19"/>
        <v>93</v>
      </c>
      <c r="AN42" s="11">
        <f t="shared" si="19"/>
        <v>0</v>
      </c>
      <c r="AO42" s="11">
        <f t="shared" si="19"/>
        <v>0</v>
      </c>
      <c r="AP42" s="11">
        <f t="shared" si="19"/>
        <v>0</v>
      </c>
      <c r="AQ42" s="11">
        <f t="shared" si="19"/>
        <v>93</v>
      </c>
      <c r="AR42" s="11">
        <f t="shared" si="19"/>
        <v>2700</v>
      </c>
      <c r="AS42" s="11">
        <f t="shared" si="19"/>
        <v>2702</v>
      </c>
      <c r="AT42" s="11"/>
      <c r="AU42" s="11">
        <f t="shared" si="19"/>
        <v>0</v>
      </c>
      <c r="AV42" s="11">
        <f t="shared" si="19"/>
        <v>140</v>
      </c>
      <c r="AW42" s="11">
        <f t="shared" si="19"/>
        <v>2562</v>
      </c>
      <c r="AX42" s="11">
        <f t="shared" si="19"/>
        <v>22101</v>
      </c>
      <c r="AY42" s="11">
        <f t="shared" si="19"/>
        <v>22101</v>
      </c>
      <c r="AZ42" s="11">
        <f t="shared" si="19"/>
        <v>0</v>
      </c>
      <c r="BA42" s="11">
        <f t="shared" si="19"/>
        <v>0</v>
      </c>
      <c r="BB42" s="11">
        <f t="shared" si="19"/>
        <v>5740</v>
      </c>
      <c r="BC42" s="11">
        <f t="shared" si="19"/>
        <v>16361</v>
      </c>
      <c r="BD42" s="11">
        <f t="shared" si="19"/>
        <v>0</v>
      </c>
      <c r="BE42" s="11">
        <f t="shared" si="19"/>
        <v>0</v>
      </c>
      <c r="BF42" s="11">
        <f t="shared" si="19"/>
        <v>0</v>
      </c>
      <c r="BG42" s="11"/>
      <c r="BH42" s="11">
        <f t="shared" si="19"/>
        <v>0</v>
      </c>
      <c r="BI42" s="11">
        <f t="shared" si="19"/>
        <v>0</v>
      </c>
      <c r="BJ42" s="11">
        <f t="shared" si="19"/>
        <v>9000</v>
      </c>
      <c r="BK42" s="11">
        <f t="shared" si="19"/>
        <v>9000</v>
      </c>
      <c r="BL42" s="11">
        <f t="shared" si="19"/>
        <v>0</v>
      </c>
      <c r="BM42" s="11"/>
      <c r="BN42" s="11">
        <f t="shared" si="19"/>
        <v>1783</v>
      </c>
      <c r="BO42" s="11">
        <f t="shared" ref="BO42:CY42" si="21">SUM(BO43:BO48)</f>
        <v>7217</v>
      </c>
      <c r="BP42" s="11">
        <f t="shared" si="21"/>
        <v>0</v>
      </c>
      <c r="BQ42" s="11">
        <f t="shared" si="21"/>
        <v>0</v>
      </c>
      <c r="BR42" s="11">
        <f t="shared" si="21"/>
        <v>0</v>
      </c>
      <c r="BS42" s="11"/>
      <c r="BT42" s="11">
        <f t="shared" si="21"/>
        <v>0</v>
      </c>
      <c r="BU42" s="11">
        <f t="shared" si="21"/>
        <v>0</v>
      </c>
      <c r="BV42" s="11">
        <f t="shared" si="21"/>
        <v>0</v>
      </c>
      <c r="BW42" s="11">
        <f t="shared" si="21"/>
        <v>0</v>
      </c>
      <c r="BX42" s="11">
        <f t="shared" si="21"/>
        <v>0</v>
      </c>
      <c r="BY42" s="11"/>
      <c r="BZ42" s="11">
        <f t="shared" si="21"/>
        <v>0</v>
      </c>
      <c r="CA42" s="11">
        <f t="shared" si="21"/>
        <v>0</v>
      </c>
      <c r="CB42" s="11">
        <f t="shared" si="21"/>
        <v>0</v>
      </c>
      <c r="CC42" s="11">
        <f t="shared" si="21"/>
        <v>0</v>
      </c>
      <c r="CD42" s="11">
        <f t="shared" si="21"/>
        <v>0</v>
      </c>
      <c r="CE42" s="11"/>
      <c r="CF42" s="11">
        <f t="shared" si="21"/>
        <v>0</v>
      </c>
      <c r="CG42" s="11">
        <f t="shared" si="21"/>
        <v>0</v>
      </c>
      <c r="CH42" s="11">
        <f t="shared" si="21"/>
        <v>100</v>
      </c>
      <c r="CI42" s="11">
        <f t="shared" si="21"/>
        <v>100</v>
      </c>
      <c r="CJ42" s="11">
        <f t="shared" si="21"/>
        <v>0</v>
      </c>
      <c r="CK42" s="11"/>
      <c r="CL42" s="11">
        <f t="shared" si="21"/>
        <v>0</v>
      </c>
      <c r="CM42" s="11">
        <f t="shared" si="21"/>
        <v>100</v>
      </c>
      <c r="CN42" s="11">
        <f t="shared" si="21"/>
        <v>1266</v>
      </c>
      <c r="CO42" s="11">
        <f t="shared" si="21"/>
        <v>1266</v>
      </c>
      <c r="CP42" s="11">
        <f t="shared" si="21"/>
        <v>0</v>
      </c>
      <c r="CQ42" s="11">
        <f t="shared" si="21"/>
        <v>273</v>
      </c>
      <c r="CR42" s="11">
        <f t="shared" si="21"/>
        <v>33</v>
      </c>
      <c r="CS42" s="11">
        <f t="shared" si="21"/>
        <v>960</v>
      </c>
      <c r="CT42" s="11">
        <f t="shared" si="21"/>
        <v>572</v>
      </c>
      <c r="CU42" s="11">
        <f t="shared" si="21"/>
        <v>572</v>
      </c>
      <c r="CV42" s="11">
        <f t="shared" si="21"/>
        <v>522</v>
      </c>
      <c r="CW42" s="11">
        <f t="shared" si="21"/>
        <v>50</v>
      </c>
      <c r="CX42" s="11">
        <f t="shared" si="21"/>
        <v>0</v>
      </c>
      <c r="CY42" s="11">
        <f t="shared" si="21"/>
        <v>0</v>
      </c>
    </row>
    <row r="43" s="2" customFormat="1" ht="23.25" customHeight="1" spans="1:103">
      <c r="A43" s="12" t="s">
        <v>281</v>
      </c>
      <c r="B43" s="11">
        <f t="shared" si="18"/>
        <v>2063</v>
      </c>
      <c r="C43" s="11">
        <f t="shared" si="18"/>
        <v>2063</v>
      </c>
      <c r="D43" s="11">
        <f t="shared" si="18"/>
        <v>0</v>
      </c>
      <c r="E43" s="11">
        <f t="shared" si="18"/>
        <v>0</v>
      </c>
      <c r="F43" s="11">
        <f t="shared" si="18"/>
        <v>33</v>
      </c>
      <c r="G43" s="11">
        <f t="shared" si="18"/>
        <v>2030</v>
      </c>
      <c r="H43" s="11"/>
      <c r="I43" s="11"/>
      <c r="J43" s="11"/>
      <c r="K43" s="11"/>
      <c r="L43" s="11"/>
      <c r="M43" s="11"/>
      <c r="N43" s="11"/>
      <c r="O43" s="11"/>
      <c r="P43" s="11"/>
      <c r="Q43" s="11"/>
      <c r="R43" s="11"/>
      <c r="S43" s="11"/>
      <c r="T43" s="11"/>
      <c r="U43" s="11"/>
      <c r="V43" s="11"/>
      <c r="W43" s="11"/>
      <c r="X43" s="11"/>
      <c r="Y43" s="11"/>
      <c r="Z43" s="21"/>
      <c r="AA43" s="11"/>
      <c r="AB43" s="11"/>
      <c r="AC43" s="11"/>
      <c r="AD43" s="11"/>
      <c r="AE43" s="11"/>
      <c r="AF43" s="22">
        <v>1030</v>
      </c>
      <c r="AG43" s="13">
        <v>1030</v>
      </c>
      <c r="AH43" s="13"/>
      <c r="AI43" s="13"/>
      <c r="AJ43" s="13"/>
      <c r="AK43" s="13">
        <v>1030</v>
      </c>
      <c r="AL43" s="11"/>
      <c r="AM43" s="11"/>
      <c r="AN43" s="11"/>
      <c r="AO43" s="11"/>
      <c r="AP43" s="11"/>
      <c r="AQ43" s="11"/>
      <c r="AR43" s="13">
        <v>1000</v>
      </c>
      <c r="AS43" s="13">
        <v>1000</v>
      </c>
      <c r="AT43" s="13"/>
      <c r="AU43" s="13"/>
      <c r="AV43" s="13"/>
      <c r="AW43" s="13">
        <v>1000</v>
      </c>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3">
        <v>33</v>
      </c>
      <c r="CO43" s="13">
        <v>33</v>
      </c>
      <c r="CP43" s="13"/>
      <c r="CQ43" s="13"/>
      <c r="CR43" s="13">
        <v>33</v>
      </c>
      <c r="CS43" s="13"/>
      <c r="CT43" s="13"/>
      <c r="CU43" s="13"/>
      <c r="CV43" s="13"/>
      <c r="CW43" s="13"/>
      <c r="CX43" s="13"/>
      <c r="CY43" s="13"/>
    </row>
    <row r="44" s="2" customFormat="1" ht="23.25" customHeight="1" spans="1:103">
      <c r="A44" s="12" t="s">
        <v>287</v>
      </c>
      <c r="B44" s="11">
        <f t="shared" ref="B44:B48" si="22">H44+N44+T44+Z44+AF44+AL44+AR44+AX44+BD44+BJ44+BP44+BV44+CB44+CH44+CN44+CT44</f>
        <v>13748</v>
      </c>
      <c r="C44" s="11">
        <f t="shared" si="18"/>
        <v>13747</v>
      </c>
      <c r="D44" s="11">
        <f t="shared" si="18"/>
        <v>100</v>
      </c>
      <c r="E44" s="11">
        <f t="shared" si="18"/>
        <v>273</v>
      </c>
      <c r="F44" s="11">
        <f t="shared" si="18"/>
        <v>1280</v>
      </c>
      <c r="G44" s="11">
        <f t="shared" si="18"/>
        <v>12094</v>
      </c>
      <c r="H44" s="13"/>
      <c r="I44" s="13"/>
      <c r="J44" s="13"/>
      <c r="K44" s="13"/>
      <c r="L44" s="13"/>
      <c r="M44" s="13"/>
      <c r="N44" s="13"/>
      <c r="O44" s="13"/>
      <c r="P44" s="13"/>
      <c r="Q44" s="13"/>
      <c r="R44" s="13"/>
      <c r="S44" s="13"/>
      <c r="T44" s="13">
        <v>76</v>
      </c>
      <c r="U44" s="13">
        <v>75</v>
      </c>
      <c r="V44" s="13"/>
      <c r="W44" s="13"/>
      <c r="X44" s="13"/>
      <c r="Y44" s="13">
        <v>75</v>
      </c>
      <c r="Z44" s="22">
        <v>450</v>
      </c>
      <c r="AA44" s="23">
        <v>450</v>
      </c>
      <c r="AB44" s="23"/>
      <c r="AC44" s="23"/>
      <c r="AD44" s="23"/>
      <c r="AE44" s="23">
        <v>450</v>
      </c>
      <c r="AF44" s="22">
        <v>1650</v>
      </c>
      <c r="AG44" s="13">
        <v>1650</v>
      </c>
      <c r="AH44" s="13"/>
      <c r="AI44" s="13"/>
      <c r="AJ44" s="13"/>
      <c r="AK44" s="13">
        <v>1650</v>
      </c>
      <c r="AL44" s="13">
        <v>93</v>
      </c>
      <c r="AM44" s="13">
        <v>93</v>
      </c>
      <c r="AN44" s="13"/>
      <c r="AO44" s="13"/>
      <c r="AP44" s="13"/>
      <c r="AQ44" s="13">
        <v>93</v>
      </c>
      <c r="AR44" s="13">
        <v>430</v>
      </c>
      <c r="AS44" s="13">
        <v>430</v>
      </c>
      <c r="AT44" s="13"/>
      <c r="AU44" s="13"/>
      <c r="AV44" s="13"/>
      <c r="AW44" s="13">
        <v>430</v>
      </c>
      <c r="AX44" s="13">
        <v>6576</v>
      </c>
      <c r="AY44" s="13">
        <v>6576</v>
      </c>
      <c r="AZ44" s="13"/>
      <c r="BA44" s="13"/>
      <c r="BB44" s="13">
        <v>1280</v>
      </c>
      <c r="BC44" s="13">
        <v>5296</v>
      </c>
      <c r="BD44" s="13"/>
      <c r="BE44" s="13"/>
      <c r="BF44" s="13"/>
      <c r="BG44" s="13"/>
      <c r="BH44" s="13"/>
      <c r="BI44" s="13"/>
      <c r="BJ44" s="13">
        <v>4100</v>
      </c>
      <c r="BK44" s="13">
        <v>4100</v>
      </c>
      <c r="BL44" s="13"/>
      <c r="BM44" s="13"/>
      <c r="BN44" s="13"/>
      <c r="BO44" s="13">
        <v>4100</v>
      </c>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3">
        <v>273</v>
      </c>
      <c r="CO44" s="13">
        <v>273</v>
      </c>
      <c r="CP44" s="13"/>
      <c r="CQ44" s="13">
        <v>273</v>
      </c>
      <c r="CR44" s="13"/>
      <c r="CS44" s="13"/>
      <c r="CT44" s="13">
        <v>100</v>
      </c>
      <c r="CU44" s="13">
        <v>100</v>
      </c>
      <c r="CV44" s="13">
        <v>100</v>
      </c>
      <c r="CW44" s="13"/>
      <c r="CX44" s="13"/>
      <c r="CY44" s="13"/>
    </row>
    <row r="45" s="2" customFormat="1" ht="23.25" customHeight="1" spans="1:103">
      <c r="A45" s="12" t="s">
        <v>288</v>
      </c>
      <c r="B45" s="11">
        <f t="shared" si="22"/>
        <v>4455</v>
      </c>
      <c r="C45" s="11">
        <f t="shared" si="18"/>
        <v>4457</v>
      </c>
      <c r="D45" s="11">
        <f t="shared" si="18"/>
        <v>228</v>
      </c>
      <c r="E45" s="11">
        <f t="shared" si="18"/>
        <v>0</v>
      </c>
      <c r="F45" s="11">
        <f t="shared" si="18"/>
        <v>110</v>
      </c>
      <c r="G45" s="11">
        <f t="shared" si="18"/>
        <v>4119</v>
      </c>
      <c r="H45" s="13"/>
      <c r="I45" s="13"/>
      <c r="J45" s="13"/>
      <c r="K45" s="13"/>
      <c r="L45" s="13"/>
      <c r="M45" s="13"/>
      <c r="N45" s="13"/>
      <c r="O45" s="13"/>
      <c r="P45" s="13"/>
      <c r="Q45" s="13"/>
      <c r="R45" s="13"/>
      <c r="S45" s="13"/>
      <c r="T45" s="13">
        <v>37</v>
      </c>
      <c r="U45" s="13">
        <v>37</v>
      </c>
      <c r="V45" s="13"/>
      <c r="W45" s="13"/>
      <c r="X45" s="13"/>
      <c r="Y45" s="13">
        <v>37</v>
      </c>
      <c r="Z45" s="22">
        <v>250</v>
      </c>
      <c r="AA45" s="23">
        <v>250</v>
      </c>
      <c r="AB45" s="23"/>
      <c r="AC45" s="23"/>
      <c r="AD45" s="23"/>
      <c r="AE45" s="23">
        <v>250</v>
      </c>
      <c r="AF45" s="22">
        <v>430</v>
      </c>
      <c r="AG45" s="13">
        <v>430</v>
      </c>
      <c r="AH45" s="13"/>
      <c r="AI45" s="13"/>
      <c r="AJ45" s="13"/>
      <c r="AK45" s="13">
        <v>430</v>
      </c>
      <c r="AL45" s="13"/>
      <c r="AM45" s="13"/>
      <c r="AN45" s="13"/>
      <c r="AO45" s="13"/>
      <c r="AP45" s="13"/>
      <c r="AQ45" s="13"/>
      <c r="AR45" s="13">
        <v>260</v>
      </c>
      <c r="AS45" s="13">
        <v>262</v>
      </c>
      <c r="AT45" s="13"/>
      <c r="AU45" s="13"/>
      <c r="AV45" s="13"/>
      <c r="AW45" s="13">
        <v>262</v>
      </c>
      <c r="AX45" s="13">
        <v>2250</v>
      </c>
      <c r="AY45" s="13">
        <v>2250</v>
      </c>
      <c r="AZ45" s="13"/>
      <c r="BA45" s="13"/>
      <c r="BB45" s="13"/>
      <c r="BC45" s="13">
        <v>2250</v>
      </c>
      <c r="BD45" s="13"/>
      <c r="BE45" s="13"/>
      <c r="BF45" s="13"/>
      <c r="BG45" s="13"/>
      <c r="BH45" s="13"/>
      <c r="BI45" s="13"/>
      <c r="BJ45" s="13">
        <v>1000</v>
      </c>
      <c r="BK45" s="13">
        <v>1000</v>
      </c>
      <c r="BL45" s="13"/>
      <c r="BM45" s="13"/>
      <c r="BN45" s="13">
        <v>110</v>
      </c>
      <c r="BO45" s="13">
        <v>890</v>
      </c>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v>228</v>
      </c>
      <c r="CU45" s="13">
        <v>228</v>
      </c>
      <c r="CV45" s="13">
        <v>228</v>
      </c>
      <c r="CW45" s="13"/>
      <c r="CX45" s="13"/>
      <c r="CY45" s="13"/>
    </row>
    <row r="46" s="2" customFormat="1" ht="23.25" customHeight="1" spans="1:103">
      <c r="A46" s="12" t="s">
        <v>289</v>
      </c>
      <c r="B46" s="11">
        <f t="shared" si="22"/>
        <v>11241</v>
      </c>
      <c r="C46" s="11">
        <f t="shared" si="18"/>
        <v>11241</v>
      </c>
      <c r="D46" s="11">
        <f t="shared" si="18"/>
        <v>0</v>
      </c>
      <c r="E46" s="11">
        <f t="shared" si="18"/>
        <v>0</v>
      </c>
      <c r="F46" s="11">
        <f t="shared" si="18"/>
        <v>4948</v>
      </c>
      <c r="G46" s="11">
        <f t="shared" si="18"/>
        <v>6293</v>
      </c>
      <c r="H46" s="13"/>
      <c r="I46" s="13"/>
      <c r="J46" s="13"/>
      <c r="K46" s="13"/>
      <c r="L46" s="13"/>
      <c r="M46" s="13"/>
      <c r="N46" s="13"/>
      <c r="O46" s="13"/>
      <c r="P46" s="13"/>
      <c r="Q46" s="13"/>
      <c r="R46" s="13"/>
      <c r="S46" s="13"/>
      <c r="T46" s="13">
        <v>25</v>
      </c>
      <c r="U46" s="13">
        <v>25</v>
      </c>
      <c r="V46" s="13"/>
      <c r="W46" s="13"/>
      <c r="X46" s="13"/>
      <c r="Y46" s="13">
        <v>25</v>
      </c>
      <c r="Z46" s="22">
        <v>235</v>
      </c>
      <c r="AA46" s="23">
        <v>235</v>
      </c>
      <c r="AB46" s="23"/>
      <c r="AC46" s="23"/>
      <c r="AD46" s="23"/>
      <c r="AE46" s="23">
        <v>235</v>
      </c>
      <c r="AF46" s="22">
        <v>3020</v>
      </c>
      <c r="AG46" s="13">
        <v>3020</v>
      </c>
      <c r="AH46" s="13"/>
      <c r="AI46" s="13"/>
      <c r="AJ46" s="27">
        <v>977</v>
      </c>
      <c r="AK46" s="28">
        <v>2043</v>
      </c>
      <c r="AL46" s="13"/>
      <c r="AM46" s="13"/>
      <c r="AN46" s="13"/>
      <c r="AO46" s="13"/>
      <c r="AP46" s="13"/>
      <c r="AQ46" s="13"/>
      <c r="AR46" s="13">
        <v>410</v>
      </c>
      <c r="AS46" s="13">
        <v>410</v>
      </c>
      <c r="AT46" s="13"/>
      <c r="AU46" s="13"/>
      <c r="AV46" s="13">
        <v>48</v>
      </c>
      <c r="AW46" s="13">
        <v>362</v>
      </c>
      <c r="AX46" s="13">
        <v>5075</v>
      </c>
      <c r="AY46" s="13">
        <v>5075</v>
      </c>
      <c r="AZ46" s="13"/>
      <c r="BA46" s="13"/>
      <c r="BB46" s="13">
        <v>3583</v>
      </c>
      <c r="BC46" s="13">
        <v>1492</v>
      </c>
      <c r="BD46" s="13"/>
      <c r="BE46" s="13"/>
      <c r="BF46" s="13"/>
      <c r="BG46" s="13"/>
      <c r="BH46" s="13"/>
      <c r="BI46" s="13"/>
      <c r="BJ46" s="13">
        <v>1600</v>
      </c>
      <c r="BK46" s="13">
        <v>1600</v>
      </c>
      <c r="BL46" s="13"/>
      <c r="BM46" s="13"/>
      <c r="BN46" s="13">
        <v>340</v>
      </c>
      <c r="BO46" s="13">
        <v>1260</v>
      </c>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v>876</v>
      </c>
      <c r="CO46" s="13">
        <v>876</v>
      </c>
      <c r="CP46" s="13"/>
      <c r="CQ46" s="13"/>
      <c r="CR46" s="13"/>
      <c r="CS46" s="13">
        <v>876</v>
      </c>
      <c r="CT46" s="13"/>
      <c r="CU46" s="13"/>
      <c r="CV46" s="13"/>
      <c r="CW46" s="13"/>
      <c r="CX46" s="13"/>
      <c r="CY46" s="13"/>
    </row>
    <row r="47" s="2" customFormat="1" ht="23.25" customHeight="1" spans="1:103">
      <c r="A47" s="12" t="s">
        <v>290</v>
      </c>
      <c r="B47" s="11">
        <f t="shared" si="22"/>
        <v>6119</v>
      </c>
      <c r="C47" s="11">
        <f t="shared" si="18"/>
        <v>6119</v>
      </c>
      <c r="D47" s="11">
        <f t="shared" si="18"/>
        <v>62</v>
      </c>
      <c r="E47" s="11">
        <f t="shared" si="18"/>
        <v>50</v>
      </c>
      <c r="F47" s="11">
        <f t="shared" si="18"/>
        <v>502</v>
      </c>
      <c r="G47" s="11">
        <f t="shared" si="18"/>
        <v>5505</v>
      </c>
      <c r="H47" s="13"/>
      <c r="I47" s="13"/>
      <c r="J47" s="13"/>
      <c r="K47" s="13"/>
      <c r="L47" s="13"/>
      <c r="M47" s="13"/>
      <c r="N47" s="13"/>
      <c r="O47" s="13"/>
      <c r="P47" s="13"/>
      <c r="Q47" s="13"/>
      <c r="R47" s="13"/>
      <c r="S47" s="13"/>
      <c r="T47" s="13">
        <v>23</v>
      </c>
      <c r="U47" s="13">
        <v>23</v>
      </c>
      <c r="V47" s="13"/>
      <c r="W47" s="13"/>
      <c r="X47" s="13"/>
      <c r="Y47" s="13">
        <v>23</v>
      </c>
      <c r="Z47" s="22">
        <v>230</v>
      </c>
      <c r="AA47" s="23">
        <v>230</v>
      </c>
      <c r="AB47" s="23"/>
      <c r="AC47" s="23"/>
      <c r="AD47" s="23"/>
      <c r="AE47" s="23">
        <v>230</v>
      </c>
      <c r="AF47" s="22">
        <v>160</v>
      </c>
      <c r="AG47" s="13">
        <v>160</v>
      </c>
      <c r="AH47" s="13"/>
      <c r="AI47" s="13"/>
      <c r="AJ47" s="13"/>
      <c r="AK47" s="13">
        <v>160</v>
      </c>
      <c r="AL47" s="13"/>
      <c r="AM47" s="13"/>
      <c r="AN47" s="13"/>
      <c r="AO47" s="13"/>
      <c r="AP47" s="13"/>
      <c r="AQ47" s="13"/>
      <c r="AR47" s="13">
        <v>310</v>
      </c>
      <c r="AS47" s="13">
        <v>310</v>
      </c>
      <c r="AT47" s="13"/>
      <c r="AU47" s="13"/>
      <c r="AV47" s="13"/>
      <c r="AW47" s="13">
        <v>310</v>
      </c>
      <c r="AX47" s="13">
        <v>4100</v>
      </c>
      <c r="AY47" s="13">
        <v>4100</v>
      </c>
      <c r="AZ47" s="13"/>
      <c r="BA47" s="13"/>
      <c r="BB47" s="13">
        <v>254</v>
      </c>
      <c r="BC47" s="13">
        <v>3846</v>
      </c>
      <c r="BD47" s="13"/>
      <c r="BE47" s="13"/>
      <c r="BF47" s="13"/>
      <c r="BG47" s="13"/>
      <c r="BH47" s="13"/>
      <c r="BI47" s="13"/>
      <c r="BJ47" s="13">
        <v>1000</v>
      </c>
      <c r="BK47" s="13">
        <v>1000</v>
      </c>
      <c r="BL47" s="13"/>
      <c r="BM47" s="13"/>
      <c r="BN47" s="13">
        <v>248</v>
      </c>
      <c r="BO47" s="13">
        <v>752</v>
      </c>
      <c r="BP47" s="13"/>
      <c r="BQ47" s="13"/>
      <c r="BR47" s="13"/>
      <c r="BS47" s="13"/>
      <c r="BT47" s="13"/>
      <c r="BU47" s="13"/>
      <c r="BV47" s="13"/>
      <c r="BW47" s="13"/>
      <c r="BX47" s="13"/>
      <c r="BY47" s="13"/>
      <c r="BZ47" s="13"/>
      <c r="CA47" s="13"/>
      <c r="CB47" s="13"/>
      <c r="CC47" s="13"/>
      <c r="CD47" s="13"/>
      <c r="CE47" s="13"/>
      <c r="CF47" s="13"/>
      <c r="CG47" s="13"/>
      <c r="CH47" s="13">
        <v>100</v>
      </c>
      <c r="CI47" s="13">
        <v>100</v>
      </c>
      <c r="CJ47" s="13"/>
      <c r="CK47" s="13"/>
      <c r="CL47" s="13"/>
      <c r="CM47" s="13">
        <v>100</v>
      </c>
      <c r="CN47" s="13">
        <v>84</v>
      </c>
      <c r="CO47" s="13">
        <v>84</v>
      </c>
      <c r="CP47" s="13"/>
      <c r="CQ47" s="13"/>
      <c r="CR47" s="13"/>
      <c r="CS47" s="13">
        <v>84</v>
      </c>
      <c r="CT47" s="13">
        <v>112</v>
      </c>
      <c r="CU47" s="13">
        <v>112</v>
      </c>
      <c r="CV47" s="13">
        <v>62</v>
      </c>
      <c r="CW47" s="13">
        <v>50</v>
      </c>
      <c r="CX47" s="13"/>
      <c r="CY47" s="13"/>
    </row>
    <row r="48" s="2" customFormat="1" ht="23.25" customHeight="1" spans="1:103">
      <c r="A48" s="12" t="s">
        <v>291</v>
      </c>
      <c r="B48" s="11">
        <f t="shared" si="22"/>
        <v>7930</v>
      </c>
      <c r="C48" s="11">
        <f t="shared" si="18"/>
        <v>7930</v>
      </c>
      <c r="D48" s="11">
        <f t="shared" si="18"/>
        <v>132</v>
      </c>
      <c r="E48" s="11">
        <f t="shared" si="18"/>
        <v>0</v>
      </c>
      <c r="F48" s="11">
        <f t="shared" si="18"/>
        <v>2342</v>
      </c>
      <c r="G48" s="11">
        <f t="shared" si="18"/>
        <v>5456</v>
      </c>
      <c r="H48" s="13"/>
      <c r="I48" s="13"/>
      <c r="J48" s="13"/>
      <c r="K48" s="13"/>
      <c r="L48" s="13"/>
      <c r="M48" s="13"/>
      <c r="N48" s="13"/>
      <c r="O48" s="13"/>
      <c r="P48" s="13"/>
      <c r="Q48" s="13"/>
      <c r="R48" s="13"/>
      <c r="S48" s="13"/>
      <c r="T48" s="13">
        <v>88</v>
      </c>
      <c r="U48" s="13">
        <v>88</v>
      </c>
      <c r="V48" s="13"/>
      <c r="W48" s="13"/>
      <c r="X48" s="13"/>
      <c r="Y48" s="13">
        <v>88</v>
      </c>
      <c r="Z48" s="22">
        <v>600</v>
      </c>
      <c r="AA48" s="23">
        <v>600</v>
      </c>
      <c r="AB48" s="23"/>
      <c r="AC48" s="23"/>
      <c r="AD48" s="23"/>
      <c r="AE48" s="23">
        <v>600</v>
      </c>
      <c r="AF48" s="22">
        <v>1420</v>
      </c>
      <c r="AG48" s="13">
        <v>1420</v>
      </c>
      <c r="AH48" s="13"/>
      <c r="AI48" s="13"/>
      <c r="AJ48" s="13">
        <v>542</v>
      </c>
      <c r="AK48" s="29">
        <v>878</v>
      </c>
      <c r="AL48" s="13"/>
      <c r="AM48" s="13"/>
      <c r="AN48" s="13"/>
      <c r="AO48" s="13"/>
      <c r="AP48" s="13"/>
      <c r="AQ48" s="13"/>
      <c r="AR48" s="13">
        <v>290</v>
      </c>
      <c r="AS48" s="13">
        <v>290</v>
      </c>
      <c r="AT48" s="13"/>
      <c r="AU48" s="13"/>
      <c r="AV48" s="13">
        <v>92</v>
      </c>
      <c r="AW48" s="13">
        <v>198</v>
      </c>
      <c r="AX48" s="13">
        <v>4100</v>
      </c>
      <c r="AY48" s="13">
        <v>4100</v>
      </c>
      <c r="AZ48" s="13"/>
      <c r="BA48" s="13"/>
      <c r="BB48" s="13">
        <v>623</v>
      </c>
      <c r="BC48" s="13">
        <v>3477</v>
      </c>
      <c r="BD48" s="13"/>
      <c r="BE48" s="13"/>
      <c r="BF48" s="13"/>
      <c r="BG48" s="13"/>
      <c r="BH48" s="13"/>
      <c r="BI48" s="13"/>
      <c r="BJ48" s="13">
        <v>1300</v>
      </c>
      <c r="BK48" s="13">
        <v>1300</v>
      </c>
      <c r="BL48" s="13"/>
      <c r="BM48" s="13"/>
      <c r="BN48" s="13">
        <v>1085</v>
      </c>
      <c r="BO48" s="13">
        <v>215</v>
      </c>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v>132</v>
      </c>
      <c r="CU48" s="13">
        <v>132</v>
      </c>
      <c r="CV48" s="13">
        <v>132</v>
      </c>
      <c r="CW48" s="13"/>
      <c r="CX48" s="13"/>
      <c r="CY48" s="13"/>
    </row>
    <row r="49" s="2" customFormat="1" ht="23.25" customHeight="1" spans="1:103">
      <c r="A49" s="10" t="s">
        <v>292</v>
      </c>
      <c r="B49" s="11">
        <f t="shared" ref="B49:O49" si="23">SUM(B50:B56)</f>
        <v>12465</v>
      </c>
      <c r="C49" s="11">
        <f t="shared" si="23"/>
        <v>12484</v>
      </c>
      <c r="D49" s="11">
        <f t="shared" si="23"/>
        <v>2151</v>
      </c>
      <c r="E49" s="11">
        <f t="shared" si="23"/>
        <v>1146</v>
      </c>
      <c r="F49" s="11">
        <f t="shared" si="23"/>
        <v>0</v>
      </c>
      <c r="G49" s="11">
        <f t="shared" si="23"/>
        <v>9187</v>
      </c>
      <c r="H49" s="11">
        <f t="shared" si="23"/>
        <v>0</v>
      </c>
      <c r="I49" s="11">
        <f t="shared" si="23"/>
        <v>0</v>
      </c>
      <c r="J49" s="11"/>
      <c r="K49" s="11"/>
      <c r="L49" s="11"/>
      <c r="M49" s="11">
        <f>SUM(M50:M56)</f>
        <v>0</v>
      </c>
      <c r="N49" s="11">
        <f t="shared" si="23"/>
        <v>0</v>
      </c>
      <c r="O49" s="11">
        <f t="shared" si="23"/>
        <v>0</v>
      </c>
      <c r="P49" s="11"/>
      <c r="Q49" s="11"/>
      <c r="R49" s="11"/>
      <c r="S49" s="11">
        <f>SUM(S50:S56)</f>
        <v>0</v>
      </c>
      <c r="T49" s="11">
        <f t="shared" ref="T49:CD49" si="24">SUM(T50:T56)</f>
        <v>60</v>
      </c>
      <c r="U49" s="11">
        <f t="shared" si="24"/>
        <v>62</v>
      </c>
      <c r="V49" s="11"/>
      <c r="W49" s="11"/>
      <c r="X49" s="11"/>
      <c r="Y49" s="11">
        <f t="shared" si="24"/>
        <v>62</v>
      </c>
      <c r="Z49" s="21">
        <f t="shared" si="24"/>
        <v>865</v>
      </c>
      <c r="AA49" s="11">
        <f t="shared" si="24"/>
        <v>865</v>
      </c>
      <c r="AB49" s="11"/>
      <c r="AC49" s="11"/>
      <c r="AD49" s="11"/>
      <c r="AE49" s="11">
        <f t="shared" si="24"/>
        <v>865</v>
      </c>
      <c r="AF49" s="21">
        <f t="shared" si="24"/>
        <v>870</v>
      </c>
      <c r="AG49" s="11">
        <f t="shared" si="24"/>
        <v>884</v>
      </c>
      <c r="AH49" s="11">
        <f t="shared" si="24"/>
        <v>0</v>
      </c>
      <c r="AI49" s="11">
        <f t="shared" si="24"/>
        <v>0</v>
      </c>
      <c r="AJ49" s="11">
        <f t="shared" si="24"/>
        <v>0</v>
      </c>
      <c r="AK49" s="11">
        <f t="shared" si="24"/>
        <v>884</v>
      </c>
      <c r="AL49" s="11">
        <f t="shared" si="24"/>
        <v>60</v>
      </c>
      <c r="AM49" s="11">
        <f t="shared" si="24"/>
        <v>60</v>
      </c>
      <c r="AN49" s="11">
        <f t="shared" si="24"/>
        <v>0</v>
      </c>
      <c r="AO49" s="11">
        <f t="shared" si="24"/>
        <v>0</v>
      </c>
      <c r="AP49" s="11">
        <f t="shared" si="24"/>
        <v>0</v>
      </c>
      <c r="AQ49" s="11">
        <f t="shared" si="24"/>
        <v>60</v>
      </c>
      <c r="AR49" s="11">
        <f t="shared" si="24"/>
        <v>200</v>
      </c>
      <c r="AS49" s="11">
        <f t="shared" si="24"/>
        <v>200</v>
      </c>
      <c r="AT49" s="11"/>
      <c r="AU49" s="11">
        <f t="shared" si="24"/>
        <v>0</v>
      </c>
      <c r="AV49" s="11">
        <f t="shared" si="24"/>
        <v>0</v>
      </c>
      <c r="AW49" s="11">
        <f t="shared" si="24"/>
        <v>200</v>
      </c>
      <c r="AX49" s="11">
        <f t="shared" si="24"/>
        <v>5058</v>
      </c>
      <c r="AY49" s="11">
        <f t="shared" si="24"/>
        <v>5058</v>
      </c>
      <c r="AZ49" s="11">
        <f t="shared" si="24"/>
        <v>0</v>
      </c>
      <c r="BA49" s="11"/>
      <c r="BB49" s="11">
        <f t="shared" si="24"/>
        <v>0</v>
      </c>
      <c r="BC49" s="11">
        <f t="shared" si="24"/>
        <v>5058</v>
      </c>
      <c r="BD49" s="11">
        <f t="shared" si="24"/>
        <v>0</v>
      </c>
      <c r="BE49" s="11">
        <f t="shared" si="24"/>
        <v>0</v>
      </c>
      <c r="BF49" s="11">
        <f t="shared" si="24"/>
        <v>0</v>
      </c>
      <c r="BG49" s="11"/>
      <c r="BH49" s="11">
        <f t="shared" si="24"/>
        <v>0</v>
      </c>
      <c r="BI49" s="11">
        <f t="shared" si="24"/>
        <v>0</v>
      </c>
      <c r="BJ49" s="11">
        <f t="shared" si="24"/>
        <v>1100</v>
      </c>
      <c r="BK49" s="11">
        <f t="shared" si="24"/>
        <v>1100</v>
      </c>
      <c r="BL49" s="11">
        <f t="shared" si="24"/>
        <v>0</v>
      </c>
      <c r="BM49" s="11"/>
      <c r="BN49" s="11">
        <f t="shared" si="24"/>
        <v>0</v>
      </c>
      <c r="BO49" s="11">
        <f t="shared" si="24"/>
        <v>1100</v>
      </c>
      <c r="BP49" s="11">
        <f t="shared" si="24"/>
        <v>100</v>
      </c>
      <c r="BQ49" s="11">
        <f t="shared" si="24"/>
        <v>100</v>
      </c>
      <c r="BR49" s="11">
        <f t="shared" si="24"/>
        <v>0</v>
      </c>
      <c r="BS49" s="11"/>
      <c r="BT49" s="11">
        <f t="shared" si="24"/>
        <v>0</v>
      </c>
      <c r="BU49" s="11">
        <f t="shared" si="24"/>
        <v>100</v>
      </c>
      <c r="BV49" s="11">
        <f t="shared" si="24"/>
        <v>855</v>
      </c>
      <c r="BW49" s="11">
        <f t="shared" si="24"/>
        <v>858</v>
      </c>
      <c r="BX49" s="11">
        <f t="shared" si="24"/>
        <v>0</v>
      </c>
      <c r="BY49" s="11"/>
      <c r="BZ49" s="11">
        <f t="shared" si="24"/>
        <v>0</v>
      </c>
      <c r="CA49" s="11">
        <f t="shared" si="24"/>
        <v>858</v>
      </c>
      <c r="CB49" s="11">
        <f t="shared" si="24"/>
        <v>0</v>
      </c>
      <c r="CC49" s="11">
        <f t="shared" si="24"/>
        <v>0</v>
      </c>
      <c r="CD49" s="11">
        <f t="shared" si="24"/>
        <v>0</v>
      </c>
      <c r="CE49" s="11"/>
      <c r="CF49" s="11">
        <f t="shared" ref="CF49:CY49" si="25">SUM(CF50:CF56)</f>
        <v>0</v>
      </c>
      <c r="CG49" s="11">
        <f t="shared" si="25"/>
        <v>0</v>
      </c>
      <c r="CH49" s="11">
        <f t="shared" si="25"/>
        <v>0</v>
      </c>
      <c r="CI49" s="11">
        <f t="shared" si="25"/>
        <v>0</v>
      </c>
      <c r="CJ49" s="11">
        <f t="shared" si="25"/>
        <v>0</v>
      </c>
      <c r="CK49" s="11"/>
      <c r="CL49" s="11">
        <f t="shared" si="25"/>
        <v>0</v>
      </c>
      <c r="CM49" s="11">
        <f t="shared" si="25"/>
        <v>0</v>
      </c>
      <c r="CN49" s="11">
        <f t="shared" si="25"/>
        <v>1146</v>
      </c>
      <c r="CO49" s="11">
        <f t="shared" si="25"/>
        <v>1146</v>
      </c>
      <c r="CP49" s="11">
        <f t="shared" si="25"/>
        <v>0</v>
      </c>
      <c r="CQ49" s="11">
        <f t="shared" si="25"/>
        <v>1146</v>
      </c>
      <c r="CR49" s="11">
        <f t="shared" si="25"/>
        <v>0</v>
      </c>
      <c r="CS49" s="11">
        <f t="shared" si="25"/>
        <v>0</v>
      </c>
      <c r="CT49" s="11">
        <f t="shared" si="25"/>
        <v>2151</v>
      </c>
      <c r="CU49" s="11">
        <f t="shared" si="25"/>
        <v>2151</v>
      </c>
      <c r="CV49" s="11">
        <f t="shared" si="25"/>
        <v>2151</v>
      </c>
      <c r="CW49" s="11">
        <f t="shared" si="25"/>
        <v>0</v>
      </c>
      <c r="CX49" s="11">
        <f t="shared" si="25"/>
        <v>0</v>
      </c>
      <c r="CY49" s="11">
        <f t="shared" si="25"/>
        <v>0</v>
      </c>
    </row>
    <row r="50" s="2" customFormat="1" ht="23.25" customHeight="1" spans="1:103">
      <c r="A50" s="12" t="s">
        <v>281</v>
      </c>
      <c r="B50" s="11">
        <f t="shared" ref="B50:G56" si="26">H50+N50+T50+Z50+AF50+AL50+AR50+AX50+BD50+BJ50+BP50+BV50+CB50+CH50+CN50+CT50</f>
        <v>2880</v>
      </c>
      <c r="C50" s="11">
        <f t="shared" si="26"/>
        <v>2880</v>
      </c>
      <c r="D50" s="11">
        <f t="shared" si="26"/>
        <v>200</v>
      </c>
      <c r="E50" s="11">
        <f t="shared" si="26"/>
        <v>391</v>
      </c>
      <c r="F50" s="11">
        <f t="shared" si="26"/>
        <v>0</v>
      </c>
      <c r="G50" s="11">
        <f t="shared" si="26"/>
        <v>2289</v>
      </c>
      <c r="H50" s="11"/>
      <c r="I50" s="11"/>
      <c r="J50" s="11"/>
      <c r="K50" s="11"/>
      <c r="L50" s="11"/>
      <c r="M50" s="11"/>
      <c r="N50" s="11"/>
      <c r="O50" s="11"/>
      <c r="P50" s="11"/>
      <c r="Q50" s="11"/>
      <c r="R50" s="11"/>
      <c r="S50" s="11"/>
      <c r="T50" s="11"/>
      <c r="U50" s="11"/>
      <c r="V50" s="11"/>
      <c r="W50" s="11"/>
      <c r="X50" s="11"/>
      <c r="Y50" s="11"/>
      <c r="Z50" s="22">
        <v>200</v>
      </c>
      <c r="AA50" s="13">
        <v>200</v>
      </c>
      <c r="AB50" s="13"/>
      <c r="AC50" s="13"/>
      <c r="AD50" s="13"/>
      <c r="AE50" s="13">
        <v>200</v>
      </c>
      <c r="AF50" s="22">
        <v>222</v>
      </c>
      <c r="AG50" s="13">
        <v>222</v>
      </c>
      <c r="AH50" s="13"/>
      <c r="AI50" s="13"/>
      <c r="AJ50" s="13"/>
      <c r="AK50" s="13">
        <v>222</v>
      </c>
      <c r="AL50" s="13">
        <v>60</v>
      </c>
      <c r="AM50" s="13">
        <v>60</v>
      </c>
      <c r="AN50" s="13"/>
      <c r="AO50" s="13"/>
      <c r="AP50" s="13"/>
      <c r="AQ50" s="13">
        <v>60</v>
      </c>
      <c r="AR50" s="13">
        <v>104</v>
      </c>
      <c r="AS50" s="13">
        <v>104</v>
      </c>
      <c r="AT50" s="13"/>
      <c r="AU50" s="13"/>
      <c r="AV50" s="13"/>
      <c r="AW50" s="13">
        <v>104</v>
      </c>
      <c r="AX50" s="13">
        <v>1503</v>
      </c>
      <c r="AY50" s="13">
        <v>1503</v>
      </c>
      <c r="AZ50" s="13"/>
      <c r="BA50" s="13"/>
      <c r="BB50" s="13"/>
      <c r="BC50" s="13">
        <v>1503</v>
      </c>
      <c r="BD50" s="13"/>
      <c r="BE50" s="13"/>
      <c r="BF50" s="13"/>
      <c r="BG50" s="13"/>
      <c r="BH50" s="13"/>
      <c r="BI50" s="13"/>
      <c r="BJ50" s="13">
        <v>200</v>
      </c>
      <c r="BK50" s="13">
        <v>200</v>
      </c>
      <c r="BL50" s="13"/>
      <c r="BM50" s="13"/>
      <c r="BN50" s="13"/>
      <c r="BO50" s="13">
        <v>200</v>
      </c>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3">
        <v>391</v>
      </c>
      <c r="CO50" s="13">
        <v>391</v>
      </c>
      <c r="CP50" s="13"/>
      <c r="CQ50" s="13">
        <v>391</v>
      </c>
      <c r="CR50" s="11"/>
      <c r="CS50" s="11"/>
      <c r="CT50" s="13">
        <v>200</v>
      </c>
      <c r="CU50" s="13">
        <v>200</v>
      </c>
      <c r="CV50" s="13">
        <v>200</v>
      </c>
      <c r="CW50" s="11"/>
      <c r="CX50" s="11"/>
      <c r="CY50" s="11"/>
    </row>
    <row r="51" s="2" customFormat="1" ht="23.25" customHeight="1" spans="1:103">
      <c r="A51" s="12" t="s">
        <v>293</v>
      </c>
      <c r="B51" s="11">
        <f t="shared" si="26"/>
        <v>2554</v>
      </c>
      <c r="C51" s="11">
        <f t="shared" si="26"/>
        <v>2559</v>
      </c>
      <c r="D51" s="11">
        <f t="shared" si="26"/>
        <v>561</v>
      </c>
      <c r="E51" s="11">
        <f t="shared" si="26"/>
        <v>180</v>
      </c>
      <c r="F51" s="11">
        <f t="shared" si="26"/>
        <v>0</v>
      </c>
      <c r="G51" s="11">
        <f t="shared" si="26"/>
        <v>1818</v>
      </c>
      <c r="H51" s="13"/>
      <c r="I51" s="13"/>
      <c r="J51" s="13"/>
      <c r="K51" s="13"/>
      <c r="L51" s="13"/>
      <c r="M51" s="13"/>
      <c r="N51" s="13"/>
      <c r="O51" s="13"/>
      <c r="P51" s="13"/>
      <c r="Q51" s="13"/>
      <c r="R51" s="13"/>
      <c r="S51" s="13"/>
      <c r="T51" s="13"/>
      <c r="U51" s="13"/>
      <c r="V51" s="13"/>
      <c r="W51" s="13"/>
      <c r="X51" s="13"/>
      <c r="Y51" s="13"/>
      <c r="Z51" s="22">
        <v>185</v>
      </c>
      <c r="AA51" s="13">
        <v>185</v>
      </c>
      <c r="AB51" s="13"/>
      <c r="AC51" s="13"/>
      <c r="AD51" s="13"/>
      <c r="AE51" s="13">
        <v>185</v>
      </c>
      <c r="AF51" s="22">
        <v>132</v>
      </c>
      <c r="AG51" s="13">
        <v>132</v>
      </c>
      <c r="AH51" s="13"/>
      <c r="AI51" s="13"/>
      <c r="AJ51" s="13"/>
      <c r="AK51" s="13">
        <v>132</v>
      </c>
      <c r="AL51" s="13"/>
      <c r="AM51" s="13"/>
      <c r="AN51" s="13"/>
      <c r="AO51" s="13"/>
      <c r="AP51" s="13"/>
      <c r="AQ51" s="13"/>
      <c r="AR51" s="13">
        <v>16</v>
      </c>
      <c r="AS51" s="13">
        <v>16</v>
      </c>
      <c r="AT51" s="13"/>
      <c r="AU51" s="13"/>
      <c r="AV51" s="13"/>
      <c r="AW51" s="13">
        <v>16</v>
      </c>
      <c r="AX51" s="13">
        <v>1080</v>
      </c>
      <c r="AY51" s="13">
        <v>1080</v>
      </c>
      <c r="AZ51" s="13"/>
      <c r="BA51" s="13"/>
      <c r="BB51" s="13"/>
      <c r="BC51" s="13">
        <v>1080</v>
      </c>
      <c r="BD51" s="13"/>
      <c r="BE51" s="13"/>
      <c r="BF51" s="13"/>
      <c r="BG51" s="13"/>
      <c r="BH51" s="13"/>
      <c r="BI51" s="13"/>
      <c r="BJ51" s="13">
        <v>200</v>
      </c>
      <c r="BK51" s="13">
        <v>200</v>
      </c>
      <c r="BL51" s="13"/>
      <c r="BM51" s="13"/>
      <c r="BN51" s="13"/>
      <c r="BO51" s="13">
        <v>200</v>
      </c>
      <c r="BP51" s="13"/>
      <c r="BQ51" s="13"/>
      <c r="BR51" s="13"/>
      <c r="BS51" s="13"/>
      <c r="BT51" s="13"/>
      <c r="BU51" s="13"/>
      <c r="BV51" s="13">
        <v>200</v>
      </c>
      <c r="BW51" s="13">
        <v>205</v>
      </c>
      <c r="BX51" s="13"/>
      <c r="BY51" s="13"/>
      <c r="BZ51" s="13"/>
      <c r="CA51" s="13">
        <v>205</v>
      </c>
      <c r="CB51" s="13"/>
      <c r="CC51" s="13"/>
      <c r="CD51" s="13"/>
      <c r="CE51" s="13"/>
      <c r="CF51" s="13"/>
      <c r="CG51" s="13"/>
      <c r="CH51" s="13"/>
      <c r="CI51" s="13"/>
      <c r="CJ51" s="13"/>
      <c r="CK51" s="13"/>
      <c r="CL51" s="13"/>
      <c r="CM51" s="13"/>
      <c r="CN51" s="13">
        <v>180</v>
      </c>
      <c r="CO51" s="13">
        <v>180</v>
      </c>
      <c r="CP51" s="13"/>
      <c r="CQ51" s="13">
        <v>180</v>
      </c>
      <c r="CR51" s="13"/>
      <c r="CS51" s="13"/>
      <c r="CT51" s="13">
        <v>561</v>
      </c>
      <c r="CU51" s="13">
        <v>561</v>
      </c>
      <c r="CV51" s="13">
        <v>561</v>
      </c>
      <c r="CW51" s="13"/>
      <c r="CX51" s="13"/>
      <c r="CY51" s="13"/>
    </row>
    <row r="52" s="2" customFormat="1" ht="23.25" customHeight="1" spans="1:103">
      <c r="A52" s="12" t="s">
        <v>294</v>
      </c>
      <c r="B52" s="11">
        <f t="shared" si="26"/>
        <v>1484</v>
      </c>
      <c r="C52" s="11">
        <f t="shared" si="26"/>
        <v>1484</v>
      </c>
      <c r="D52" s="11">
        <f t="shared" si="26"/>
        <v>280</v>
      </c>
      <c r="E52" s="11">
        <f t="shared" si="26"/>
        <v>115</v>
      </c>
      <c r="F52" s="11">
        <f t="shared" si="26"/>
        <v>0</v>
      </c>
      <c r="G52" s="11">
        <f t="shared" si="26"/>
        <v>1089</v>
      </c>
      <c r="H52" s="13"/>
      <c r="I52" s="13"/>
      <c r="J52" s="13"/>
      <c r="K52" s="13"/>
      <c r="L52" s="13"/>
      <c r="M52" s="13"/>
      <c r="N52" s="13"/>
      <c r="O52" s="13"/>
      <c r="P52" s="13"/>
      <c r="Q52" s="13"/>
      <c r="R52" s="13"/>
      <c r="S52" s="13"/>
      <c r="T52" s="13">
        <v>30</v>
      </c>
      <c r="U52" s="13">
        <v>30</v>
      </c>
      <c r="V52" s="13"/>
      <c r="W52" s="13"/>
      <c r="X52" s="13"/>
      <c r="Y52" s="13">
        <v>30</v>
      </c>
      <c r="Z52" s="22">
        <v>120</v>
      </c>
      <c r="AA52" s="13">
        <v>120</v>
      </c>
      <c r="AB52" s="13"/>
      <c r="AC52" s="13"/>
      <c r="AD52" s="13"/>
      <c r="AE52" s="13">
        <v>120</v>
      </c>
      <c r="AF52" s="22">
        <v>128</v>
      </c>
      <c r="AG52" s="13">
        <v>128</v>
      </c>
      <c r="AH52" s="13"/>
      <c r="AI52" s="13"/>
      <c r="AJ52" s="13"/>
      <c r="AK52" s="13">
        <v>128</v>
      </c>
      <c r="AL52" s="13"/>
      <c r="AM52" s="13"/>
      <c r="AN52" s="13"/>
      <c r="AO52" s="13"/>
      <c r="AP52" s="13"/>
      <c r="AQ52" s="13"/>
      <c r="AR52" s="13">
        <v>16</v>
      </c>
      <c r="AS52" s="13">
        <v>16</v>
      </c>
      <c r="AT52" s="13"/>
      <c r="AU52" s="13"/>
      <c r="AV52" s="13"/>
      <c r="AW52" s="13">
        <v>16</v>
      </c>
      <c r="AX52" s="13">
        <v>495</v>
      </c>
      <c r="AY52" s="13">
        <v>495</v>
      </c>
      <c r="AZ52" s="13"/>
      <c r="BA52" s="13"/>
      <c r="BB52" s="13"/>
      <c r="BC52" s="13">
        <v>495</v>
      </c>
      <c r="BD52" s="13"/>
      <c r="BE52" s="13"/>
      <c r="BF52" s="13"/>
      <c r="BG52" s="13"/>
      <c r="BH52" s="13"/>
      <c r="BI52" s="13"/>
      <c r="BJ52" s="13">
        <v>150</v>
      </c>
      <c r="BK52" s="13">
        <v>150</v>
      </c>
      <c r="BL52" s="13"/>
      <c r="BM52" s="13"/>
      <c r="BN52" s="13"/>
      <c r="BO52" s="13">
        <v>150</v>
      </c>
      <c r="BP52" s="13"/>
      <c r="BQ52" s="13"/>
      <c r="BR52" s="13"/>
      <c r="BS52" s="13"/>
      <c r="BT52" s="13"/>
      <c r="BU52" s="13"/>
      <c r="BV52" s="13">
        <v>150</v>
      </c>
      <c r="BW52" s="13">
        <v>150</v>
      </c>
      <c r="BX52" s="13"/>
      <c r="BY52" s="13"/>
      <c r="BZ52" s="13"/>
      <c r="CA52" s="13">
        <v>150</v>
      </c>
      <c r="CB52" s="13"/>
      <c r="CC52" s="13"/>
      <c r="CD52" s="13"/>
      <c r="CE52" s="13"/>
      <c r="CF52" s="13"/>
      <c r="CG52" s="13"/>
      <c r="CH52" s="13"/>
      <c r="CI52" s="13"/>
      <c r="CJ52" s="13"/>
      <c r="CK52" s="13"/>
      <c r="CL52" s="13"/>
      <c r="CM52" s="13"/>
      <c r="CN52" s="13">
        <v>115</v>
      </c>
      <c r="CO52" s="13">
        <v>115</v>
      </c>
      <c r="CP52" s="13"/>
      <c r="CQ52" s="13">
        <v>115</v>
      </c>
      <c r="CR52" s="13"/>
      <c r="CS52" s="13"/>
      <c r="CT52" s="13">
        <v>280</v>
      </c>
      <c r="CU52" s="13">
        <v>280</v>
      </c>
      <c r="CV52" s="13">
        <v>280</v>
      </c>
      <c r="CW52" s="13"/>
      <c r="CX52" s="13"/>
      <c r="CY52" s="13"/>
    </row>
    <row r="53" s="2" customFormat="1" ht="23.25" customHeight="1" spans="1:103">
      <c r="A53" s="12" t="s">
        <v>295</v>
      </c>
      <c r="B53" s="11">
        <f t="shared" si="26"/>
        <v>1308</v>
      </c>
      <c r="C53" s="11">
        <f t="shared" si="26"/>
        <v>1322</v>
      </c>
      <c r="D53" s="11">
        <f t="shared" si="26"/>
        <v>230</v>
      </c>
      <c r="E53" s="11">
        <f t="shared" si="26"/>
        <v>115</v>
      </c>
      <c r="F53" s="11">
        <f t="shared" si="26"/>
        <v>0</v>
      </c>
      <c r="G53" s="11">
        <f t="shared" si="26"/>
        <v>977</v>
      </c>
      <c r="H53" s="13"/>
      <c r="I53" s="13"/>
      <c r="J53" s="13"/>
      <c r="K53" s="13"/>
      <c r="L53" s="13"/>
      <c r="M53" s="13"/>
      <c r="N53" s="13"/>
      <c r="O53" s="13"/>
      <c r="P53" s="13"/>
      <c r="Q53" s="13"/>
      <c r="R53" s="13"/>
      <c r="S53" s="13"/>
      <c r="T53" s="13"/>
      <c r="U53" s="13"/>
      <c r="V53" s="13"/>
      <c r="W53" s="13"/>
      <c r="X53" s="13"/>
      <c r="Y53" s="13"/>
      <c r="Z53" s="22">
        <v>70</v>
      </c>
      <c r="AA53" s="13">
        <v>70</v>
      </c>
      <c r="AB53" s="13"/>
      <c r="AC53" s="13"/>
      <c r="AD53" s="13"/>
      <c r="AE53" s="13">
        <v>70</v>
      </c>
      <c r="AF53" s="22">
        <v>82</v>
      </c>
      <c r="AG53" s="13">
        <v>96</v>
      </c>
      <c r="AH53" s="13"/>
      <c r="AI53" s="13"/>
      <c r="AJ53" s="13"/>
      <c r="AK53" s="13">
        <v>96</v>
      </c>
      <c r="AL53" s="13"/>
      <c r="AM53" s="13"/>
      <c r="AN53" s="13"/>
      <c r="AO53" s="13"/>
      <c r="AP53" s="13"/>
      <c r="AQ53" s="13"/>
      <c r="AR53" s="13">
        <v>16</v>
      </c>
      <c r="AS53" s="13">
        <v>16</v>
      </c>
      <c r="AT53" s="13"/>
      <c r="AU53" s="13"/>
      <c r="AV53" s="13"/>
      <c r="AW53" s="13">
        <v>16</v>
      </c>
      <c r="AX53" s="13">
        <v>495</v>
      </c>
      <c r="AY53" s="13">
        <v>495</v>
      </c>
      <c r="AZ53" s="13"/>
      <c r="BA53" s="13"/>
      <c r="BB53" s="13"/>
      <c r="BC53" s="13">
        <v>495</v>
      </c>
      <c r="BD53" s="13"/>
      <c r="BE53" s="13"/>
      <c r="BF53" s="13"/>
      <c r="BG53" s="13"/>
      <c r="BH53" s="13"/>
      <c r="BI53" s="13"/>
      <c r="BJ53" s="13">
        <v>150</v>
      </c>
      <c r="BK53" s="13">
        <v>150</v>
      </c>
      <c r="BL53" s="13"/>
      <c r="BM53" s="13"/>
      <c r="BN53" s="13"/>
      <c r="BO53" s="13">
        <v>150</v>
      </c>
      <c r="BP53" s="13"/>
      <c r="BQ53" s="13"/>
      <c r="BR53" s="13"/>
      <c r="BS53" s="13"/>
      <c r="BT53" s="13"/>
      <c r="BU53" s="13"/>
      <c r="BV53" s="13">
        <v>150</v>
      </c>
      <c r="BW53" s="13">
        <v>150</v>
      </c>
      <c r="BX53" s="13"/>
      <c r="BY53" s="13"/>
      <c r="BZ53" s="13"/>
      <c r="CA53" s="13">
        <v>150</v>
      </c>
      <c r="CB53" s="13"/>
      <c r="CC53" s="13"/>
      <c r="CD53" s="13"/>
      <c r="CE53" s="13"/>
      <c r="CF53" s="13"/>
      <c r="CG53" s="13"/>
      <c r="CH53" s="13"/>
      <c r="CI53" s="13"/>
      <c r="CJ53" s="13"/>
      <c r="CK53" s="13"/>
      <c r="CL53" s="13"/>
      <c r="CM53" s="13"/>
      <c r="CN53" s="13">
        <v>115</v>
      </c>
      <c r="CO53" s="13">
        <v>115</v>
      </c>
      <c r="CP53" s="13"/>
      <c r="CQ53" s="13">
        <v>115</v>
      </c>
      <c r="CR53" s="13"/>
      <c r="CS53" s="13"/>
      <c r="CT53" s="13">
        <v>230</v>
      </c>
      <c r="CU53" s="13">
        <v>230</v>
      </c>
      <c r="CV53" s="13">
        <v>230</v>
      </c>
      <c r="CW53" s="13"/>
      <c r="CX53" s="13"/>
      <c r="CY53" s="13"/>
    </row>
    <row r="54" s="2" customFormat="1" ht="23.25" customHeight="1" spans="1:104">
      <c r="A54" s="12" t="s">
        <v>296</v>
      </c>
      <c r="B54" s="11">
        <f t="shared" si="26"/>
        <v>1630</v>
      </c>
      <c r="C54" s="11">
        <f t="shared" si="26"/>
        <v>1630</v>
      </c>
      <c r="D54" s="11">
        <f t="shared" si="26"/>
        <v>300</v>
      </c>
      <c r="E54" s="11">
        <f t="shared" si="26"/>
        <v>120</v>
      </c>
      <c r="F54" s="11">
        <f t="shared" si="26"/>
        <v>0</v>
      </c>
      <c r="G54" s="11">
        <f t="shared" si="26"/>
        <v>1210</v>
      </c>
      <c r="H54" s="13"/>
      <c r="I54" s="13"/>
      <c r="J54" s="13"/>
      <c r="K54" s="13"/>
      <c r="L54" s="13"/>
      <c r="M54" s="13"/>
      <c r="N54" s="13"/>
      <c r="O54" s="13"/>
      <c r="P54" s="13"/>
      <c r="Q54" s="13"/>
      <c r="R54" s="13"/>
      <c r="S54" s="13"/>
      <c r="T54" s="13">
        <v>30</v>
      </c>
      <c r="U54" s="13">
        <v>32</v>
      </c>
      <c r="V54" s="13"/>
      <c r="W54" s="13"/>
      <c r="X54" s="13"/>
      <c r="Y54" s="13">
        <v>32</v>
      </c>
      <c r="Z54" s="22">
        <v>100</v>
      </c>
      <c r="AA54" s="13">
        <v>100</v>
      </c>
      <c r="AB54" s="13"/>
      <c r="AC54" s="13"/>
      <c r="AD54" s="13"/>
      <c r="AE54" s="13">
        <v>100</v>
      </c>
      <c r="AF54" s="22">
        <v>104</v>
      </c>
      <c r="AG54" s="13">
        <v>104</v>
      </c>
      <c r="AH54" s="13"/>
      <c r="AI54" s="13"/>
      <c r="AJ54" s="13"/>
      <c r="AK54" s="13">
        <v>104</v>
      </c>
      <c r="AL54" s="13"/>
      <c r="AM54" s="17"/>
      <c r="AN54" s="17"/>
      <c r="AO54" s="17"/>
      <c r="AP54" s="17"/>
      <c r="AQ54" s="17"/>
      <c r="AR54" s="13">
        <v>16</v>
      </c>
      <c r="AS54" s="13">
        <v>16</v>
      </c>
      <c r="AT54" s="13"/>
      <c r="AU54" s="13"/>
      <c r="AV54" s="13"/>
      <c r="AW54" s="13">
        <v>16</v>
      </c>
      <c r="AX54" s="13">
        <v>540</v>
      </c>
      <c r="AY54" s="13">
        <v>540</v>
      </c>
      <c r="AZ54" s="13"/>
      <c r="BA54" s="13"/>
      <c r="BB54" s="13"/>
      <c r="BC54" s="13">
        <v>540</v>
      </c>
      <c r="BD54" s="13"/>
      <c r="BE54" s="13"/>
      <c r="BF54" s="13"/>
      <c r="BG54" s="13"/>
      <c r="BH54" s="13"/>
      <c r="BI54" s="13"/>
      <c r="BJ54" s="13">
        <v>150</v>
      </c>
      <c r="BK54" s="13">
        <v>150</v>
      </c>
      <c r="BL54" s="13"/>
      <c r="BM54" s="13"/>
      <c r="BN54" s="13"/>
      <c r="BO54" s="13">
        <v>150</v>
      </c>
      <c r="BP54" s="13">
        <v>100</v>
      </c>
      <c r="BQ54" s="13">
        <v>100</v>
      </c>
      <c r="BR54" s="17"/>
      <c r="BS54" s="17"/>
      <c r="BT54" s="18"/>
      <c r="BU54" s="18">
        <v>100</v>
      </c>
      <c r="BV54" s="13">
        <v>170</v>
      </c>
      <c r="BW54" s="13">
        <v>168</v>
      </c>
      <c r="BX54" s="17"/>
      <c r="BY54" s="17"/>
      <c r="BZ54" s="17"/>
      <c r="CA54" s="13">
        <v>168</v>
      </c>
      <c r="CB54" s="13"/>
      <c r="CC54" s="17"/>
      <c r="CD54" s="17"/>
      <c r="CE54" s="17"/>
      <c r="CF54" s="17"/>
      <c r="CG54" s="17"/>
      <c r="CH54" s="17"/>
      <c r="CI54" s="17"/>
      <c r="CJ54" s="17"/>
      <c r="CK54" s="17"/>
      <c r="CL54" s="17"/>
      <c r="CM54" s="17"/>
      <c r="CN54" s="18">
        <v>120</v>
      </c>
      <c r="CO54" s="18">
        <v>120</v>
      </c>
      <c r="CP54" s="18"/>
      <c r="CQ54" s="18">
        <v>120</v>
      </c>
      <c r="CR54" s="18"/>
      <c r="CS54" s="18"/>
      <c r="CT54" s="18">
        <v>300</v>
      </c>
      <c r="CU54" s="18">
        <v>300</v>
      </c>
      <c r="CV54" s="18">
        <v>300</v>
      </c>
      <c r="CW54" s="13"/>
      <c r="CX54" s="18"/>
      <c r="CY54" s="18"/>
      <c r="CZ54" s="40"/>
    </row>
    <row r="55" s="2" customFormat="1" ht="23.25" customHeight="1" spans="1:104">
      <c r="A55" s="12" t="s">
        <v>297</v>
      </c>
      <c r="B55" s="11">
        <f t="shared" si="26"/>
        <v>1354</v>
      </c>
      <c r="C55" s="11">
        <f t="shared" si="26"/>
        <v>1354</v>
      </c>
      <c r="D55" s="11">
        <f t="shared" si="26"/>
        <v>300</v>
      </c>
      <c r="E55" s="11">
        <f t="shared" si="26"/>
        <v>115</v>
      </c>
      <c r="F55" s="11">
        <f t="shared" si="26"/>
        <v>0</v>
      </c>
      <c r="G55" s="11">
        <f t="shared" si="26"/>
        <v>939</v>
      </c>
      <c r="H55" s="13"/>
      <c r="I55" s="17"/>
      <c r="J55" s="17"/>
      <c r="K55" s="17"/>
      <c r="L55" s="17"/>
      <c r="M55" s="17"/>
      <c r="N55" s="13"/>
      <c r="O55" s="17"/>
      <c r="P55" s="17"/>
      <c r="Q55" s="17"/>
      <c r="R55" s="17"/>
      <c r="S55" s="17"/>
      <c r="T55" s="13"/>
      <c r="U55" s="17"/>
      <c r="V55" s="17"/>
      <c r="W55" s="17"/>
      <c r="X55" s="17"/>
      <c r="Y55" s="17"/>
      <c r="Z55" s="22">
        <v>95</v>
      </c>
      <c r="AA55" s="13">
        <v>95</v>
      </c>
      <c r="AB55" s="13"/>
      <c r="AC55" s="13"/>
      <c r="AD55" s="13"/>
      <c r="AE55" s="13">
        <v>95</v>
      </c>
      <c r="AF55" s="22">
        <v>108</v>
      </c>
      <c r="AG55" s="13">
        <v>108</v>
      </c>
      <c r="AH55" s="13"/>
      <c r="AI55" s="13"/>
      <c r="AJ55" s="13"/>
      <c r="AK55" s="13">
        <v>108</v>
      </c>
      <c r="AL55" s="13"/>
      <c r="AM55" s="13"/>
      <c r="AN55" s="17"/>
      <c r="AO55" s="17"/>
      <c r="AP55" s="17"/>
      <c r="AQ55" s="17"/>
      <c r="AR55" s="13">
        <v>16</v>
      </c>
      <c r="AS55" s="13">
        <v>16</v>
      </c>
      <c r="AT55" s="13"/>
      <c r="AU55" s="13"/>
      <c r="AV55" s="13"/>
      <c r="AW55" s="13">
        <v>16</v>
      </c>
      <c r="AX55" s="13">
        <v>495</v>
      </c>
      <c r="AY55" s="13">
        <v>495</v>
      </c>
      <c r="AZ55" s="13"/>
      <c r="BA55" s="13"/>
      <c r="BB55" s="13"/>
      <c r="BC55" s="13">
        <v>495</v>
      </c>
      <c r="BD55" s="13"/>
      <c r="BE55" s="13"/>
      <c r="BF55" s="13"/>
      <c r="BG55" s="13"/>
      <c r="BH55" s="13"/>
      <c r="BI55" s="13"/>
      <c r="BJ55" s="13">
        <v>100</v>
      </c>
      <c r="BK55" s="13">
        <v>100</v>
      </c>
      <c r="BL55" s="13"/>
      <c r="BM55" s="13"/>
      <c r="BN55" s="13"/>
      <c r="BO55" s="13">
        <v>100</v>
      </c>
      <c r="BP55" s="13"/>
      <c r="BQ55" s="17"/>
      <c r="BR55" s="17"/>
      <c r="BS55" s="17"/>
      <c r="BT55" s="17"/>
      <c r="BU55" s="17"/>
      <c r="BV55" s="13">
        <v>125</v>
      </c>
      <c r="BW55" s="13">
        <v>125</v>
      </c>
      <c r="BX55" s="17"/>
      <c r="BY55" s="17"/>
      <c r="BZ55" s="17"/>
      <c r="CA55" s="13">
        <v>125</v>
      </c>
      <c r="CB55" s="13"/>
      <c r="CC55" s="17"/>
      <c r="CD55" s="17"/>
      <c r="CE55" s="17"/>
      <c r="CF55" s="17"/>
      <c r="CG55" s="17"/>
      <c r="CH55" s="17"/>
      <c r="CI55" s="17"/>
      <c r="CJ55" s="17"/>
      <c r="CK55" s="17"/>
      <c r="CL55" s="17"/>
      <c r="CM55" s="17"/>
      <c r="CN55" s="18">
        <v>115</v>
      </c>
      <c r="CO55" s="18">
        <v>115</v>
      </c>
      <c r="CP55" s="18"/>
      <c r="CQ55" s="18">
        <v>115</v>
      </c>
      <c r="CR55" s="18"/>
      <c r="CS55" s="18"/>
      <c r="CT55" s="18">
        <v>300</v>
      </c>
      <c r="CU55" s="18">
        <v>300</v>
      </c>
      <c r="CV55" s="18">
        <v>300</v>
      </c>
      <c r="CW55" s="13"/>
      <c r="CX55" s="18"/>
      <c r="CY55" s="18"/>
      <c r="CZ55" s="40"/>
    </row>
    <row r="56" s="2" customFormat="1" ht="23.25" customHeight="1" spans="1:103">
      <c r="A56" s="12" t="s">
        <v>298</v>
      </c>
      <c r="B56" s="11">
        <f t="shared" si="26"/>
        <v>1255</v>
      </c>
      <c r="C56" s="11">
        <f t="shared" si="26"/>
        <v>1255</v>
      </c>
      <c r="D56" s="11">
        <f t="shared" si="26"/>
        <v>280</v>
      </c>
      <c r="E56" s="11">
        <f t="shared" si="26"/>
        <v>110</v>
      </c>
      <c r="F56" s="11">
        <f t="shared" si="26"/>
        <v>0</v>
      </c>
      <c r="G56" s="11">
        <f t="shared" si="26"/>
        <v>865</v>
      </c>
      <c r="H56" s="11"/>
      <c r="I56" s="11"/>
      <c r="J56" s="11"/>
      <c r="K56" s="11"/>
      <c r="L56" s="11"/>
      <c r="M56" s="11"/>
      <c r="N56" s="11"/>
      <c r="O56" s="11"/>
      <c r="P56" s="11"/>
      <c r="Q56" s="11"/>
      <c r="R56" s="11"/>
      <c r="S56" s="11"/>
      <c r="T56" s="11"/>
      <c r="U56" s="11"/>
      <c r="V56" s="11"/>
      <c r="W56" s="11"/>
      <c r="X56" s="11"/>
      <c r="Y56" s="11"/>
      <c r="Z56" s="22">
        <v>95</v>
      </c>
      <c r="AA56" s="13">
        <v>95</v>
      </c>
      <c r="AB56" s="13"/>
      <c r="AC56" s="13"/>
      <c r="AD56" s="13"/>
      <c r="AE56" s="13">
        <v>95</v>
      </c>
      <c r="AF56" s="22">
        <v>94</v>
      </c>
      <c r="AG56" s="13">
        <v>94</v>
      </c>
      <c r="AH56" s="13"/>
      <c r="AI56" s="13"/>
      <c r="AJ56" s="13"/>
      <c r="AK56" s="13">
        <v>94</v>
      </c>
      <c r="AL56" s="11"/>
      <c r="AM56" s="11"/>
      <c r="AN56" s="11"/>
      <c r="AO56" s="11"/>
      <c r="AP56" s="11"/>
      <c r="AQ56" s="11"/>
      <c r="AR56" s="13">
        <v>16</v>
      </c>
      <c r="AS56" s="13">
        <v>16</v>
      </c>
      <c r="AT56" s="13"/>
      <c r="AU56" s="13"/>
      <c r="AV56" s="13"/>
      <c r="AW56" s="13">
        <v>16</v>
      </c>
      <c r="AX56" s="13">
        <v>450</v>
      </c>
      <c r="AY56" s="13">
        <v>450</v>
      </c>
      <c r="AZ56" s="13"/>
      <c r="BA56" s="13"/>
      <c r="BB56" s="13"/>
      <c r="BC56" s="13">
        <v>450</v>
      </c>
      <c r="BD56" s="13"/>
      <c r="BE56" s="13"/>
      <c r="BF56" s="13"/>
      <c r="BG56" s="13"/>
      <c r="BH56" s="13"/>
      <c r="BI56" s="13"/>
      <c r="BJ56" s="13">
        <v>150</v>
      </c>
      <c r="BK56" s="13">
        <v>150</v>
      </c>
      <c r="BL56" s="13"/>
      <c r="BM56" s="13"/>
      <c r="BN56" s="13"/>
      <c r="BO56" s="13">
        <v>150</v>
      </c>
      <c r="BP56" s="11"/>
      <c r="BQ56" s="11"/>
      <c r="BR56" s="11"/>
      <c r="BS56" s="11"/>
      <c r="BT56" s="11"/>
      <c r="BU56" s="11"/>
      <c r="BV56" s="13">
        <v>60</v>
      </c>
      <c r="BW56" s="13">
        <v>60</v>
      </c>
      <c r="BX56" s="11"/>
      <c r="BY56" s="11"/>
      <c r="BZ56" s="11"/>
      <c r="CA56" s="13">
        <v>60</v>
      </c>
      <c r="CB56" s="11"/>
      <c r="CC56" s="11"/>
      <c r="CD56" s="11"/>
      <c r="CE56" s="11"/>
      <c r="CF56" s="11"/>
      <c r="CG56" s="11"/>
      <c r="CH56" s="11"/>
      <c r="CI56" s="11"/>
      <c r="CJ56" s="11"/>
      <c r="CK56" s="11"/>
      <c r="CL56" s="11"/>
      <c r="CM56" s="11"/>
      <c r="CN56" s="13">
        <v>110</v>
      </c>
      <c r="CO56" s="13">
        <v>110</v>
      </c>
      <c r="CP56" s="13"/>
      <c r="CQ56" s="13">
        <v>110</v>
      </c>
      <c r="CR56" s="11"/>
      <c r="CS56" s="11"/>
      <c r="CT56" s="13">
        <v>280</v>
      </c>
      <c r="CU56" s="13">
        <v>280</v>
      </c>
      <c r="CV56" s="13">
        <v>280</v>
      </c>
      <c r="CW56" s="13"/>
      <c r="CX56" s="11"/>
      <c r="CY56" s="11"/>
    </row>
    <row r="57" s="2" customFormat="1" ht="23.25" customHeight="1" spans="1:103">
      <c r="A57" s="10" t="s">
        <v>299</v>
      </c>
      <c r="B57" s="11">
        <f>SUM(B58:B64)</f>
        <v>8640</v>
      </c>
      <c r="C57" s="11">
        <f t="shared" ref="C57:BN57" si="27">SUM(C58:C64)</f>
        <v>8643</v>
      </c>
      <c r="D57" s="11">
        <f t="shared" si="27"/>
        <v>1750</v>
      </c>
      <c r="E57" s="11">
        <f t="shared" si="27"/>
        <v>0</v>
      </c>
      <c r="F57" s="11">
        <f t="shared" si="27"/>
        <v>721</v>
      </c>
      <c r="G57" s="11">
        <f t="shared" si="27"/>
        <v>6172</v>
      </c>
      <c r="H57" s="11">
        <f t="shared" si="27"/>
        <v>0</v>
      </c>
      <c r="I57" s="11">
        <f t="shared" si="27"/>
        <v>0</v>
      </c>
      <c r="J57" s="11"/>
      <c r="K57" s="11"/>
      <c r="L57" s="11"/>
      <c r="M57" s="11">
        <f t="shared" ref="M57:O57" si="28">SUM(M58:M64)</f>
        <v>0</v>
      </c>
      <c r="N57" s="11">
        <f t="shared" si="28"/>
        <v>0</v>
      </c>
      <c r="O57" s="11">
        <f t="shared" si="28"/>
        <v>0</v>
      </c>
      <c r="P57" s="11"/>
      <c r="Q57" s="11"/>
      <c r="R57" s="11"/>
      <c r="S57" s="11">
        <f>SUM(S58:S64)</f>
        <v>0</v>
      </c>
      <c r="T57" s="11">
        <f t="shared" si="27"/>
        <v>80</v>
      </c>
      <c r="U57" s="11">
        <f t="shared" si="27"/>
        <v>80</v>
      </c>
      <c r="V57" s="11"/>
      <c r="W57" s="11"/>
      <c r="X57" s="11"/>
      <c r="Y57" s="11">
        <f t="shared" si="27"/>
        <v>80</v>
      </c>
      <c r="Z57" s="21">
        <f t="shared" si="27"/>
        <v>710</v>
      </c>
      <c r="AA57" s="21">
        <f t="shared" si="27"/>
        <v>710</v>
      </c>
      <c r="AB57" s="11"/>
      <c r="AC57" s="11"/>
      <c r="AD57" s="11"/>
      <c r="AE57" s="21">
        <f>SUM(AE58:AE64)</f>
        <v>710</v>
      </c>
      <c r="AF57" s="21">
        <f>SUM(AF58:AF64)</f>
        <v>780</v>
      </c>
      <c r="AG57" s="11">
        <f t="shared" si="27"/>
        <v>780</v>
      </c>
      <c r="AH57" s="11">
        <f t="shared" si="27"/>
        <v>0</v>
      </c>
      <c r="AI57" s="11"/>
      <c r="AJ57" s="11">
        <f t="shared" si="27"/>
        <v>0</v>
      </c>
      <c r="AK57" s="11">
        <f t="shared" si="27"/>
        <v>780</v>
      </c>
      <c r="AL57" s="11">
        <f t="shared" si="27"/>
        <v>0</v>
      </c>
      <c r="AM57" s="11">
        <f t="shared" si="27"/>
        <v>0</v>
      </c>
      <c r="AN57" s="11">
        <f t="shared" si="27"/>
        <v>0</v>
      </c>
      <c r="AO57" s="11"/>
      <c r="AP57" s="11">
        <f t="shared" si="27"/>
        <v>0</v>
      </c>
      <c r="AQ57" s="11">
        <f t="shared" si="27"/>
        <v>0</v>
      </c>
      <c r="AR57" s="11">
        <f t="shared" si="27"/>
        <v>500</v>
      </c>
      <c r="AS57" s="11">
        <f t="shared" si="27"/>
        <v>500</v>
      </c>
      <c r="AT57" s="11"/>
      <c r="AU57" s="11">
        <f t="shared" si="27"/>
        <v>0</v>
      </c>
      <c r="AV57" s="11">
        <f t="shared" si="27"/>
        <v>0</v>
      </c>
      <c r="AW57" s="11">
        <f t="shared" si="27"/>
        <v>500</v>
      </c>
      <c r="AX57" s="11">
        <f t="shared" si="27"/>
        <v>2700</v>
      </c>
      <c r="AY57" s="11">
        <f t="shared" si="27"/>
        <v>2702</v>
      </c>
      <c r="AZ57" s="11">
        <f t="shared" si="27"/>
        <v>0</v>
      </c>
      <c r="BA57" s="11">
        <f t="shared" si="27"/>
        <v>0</v>
      </c>
      <c r="BB57" s="11">
        <f t="shared" si="27"/>
        <v>0</v>
      </c>
      <c r="BC57" s="11">
        <f t="shared" si="27"/>
        <v>2702</v>
      </c>
      <c r="BD57" s="11">
        <v>0</v>
      </c>
      <c r="BE57" s="11">
        <f t="shared" si="27"/>
        <v>0</v>
      </c>
      <c r="BF57" s="11">
        <f t="shared" si="27"/>
        <v>0</v>
      </c>
      <c r="BG57" s="11"/>
      <c r="BH57" s="11">
        <f t="shared" si="27"/>
        <v>0</v>
      </c>
      <c r="BI57" s="11">
        <f t="shared" si="27"/>
        <v>0</v>
      </c>
      <c r="BJ57" s="11">
        <f t="shared" si="27"/>
        <v>1000</v>
      </c>
      <c r="BK57" s="11">
        <f t="shared" si="27"/>
        <v>1000</v>
      </c>
      <c r="BL57" s="11">
        <f t="shared" si="27"/>
        <v>0</v>
      </c>
      <c r="BM57" s="11">
        <f t="shared" si="27"/>
        <v>0</v>
      </c>
      <c r="BN57" s="11">
        <f t="shared" si="27"/>
        <v>0</v>
      </c>
      <c r="BO57" s="11">
        <f t="shared" ref="BO57:CV57" si="29">SUM(BO58:BO64)</f>
        <v>1000</v>
      </c>
      <c r="BP57" s="11">
        <f t="shared" si="29"/>
        <v>300</v>
      </c>
      <c r="BQ57" s="11">
        <f t="shared" si="29"/>
        <v>300</v>
      </c>
      <c r="BR57" s="11">
        <f t="shared" si="29"/>
        <v>0</v>
      </c>
      <c r="BS57" s="11"/>
      <c r="BT57" s="11">
        <f t="shared" si="29"/>
        <v>100</v>
      </c>
      <c r="BU57" s="11">
        <f t="shared" si="29"/>
        <v>200</v>
      </c>
      <c r="BV57" s="11">
        <f t="shared" si="29"/>
        <v>700</v>
      </c>
      <c r="BW57" s="11">
        <f t="shared" si="29"/>
        <v>700</v>
      </c>
      <c r="BX57" s="11">
        <f t="shared" si="29"/>
        <v>0</v>
      </c>
      <c r="BY57" s="11">
        <f t="shared" si="29"/>
        <v>0</v>
      </c>
      <c r="BZ57" s="11">
        <f t="shared" si="29"/>
        <v>600</v>
      </c>
      <c r="CA57" s="11">
        <f t="shared" si="29"/>
        <v>100</v>
      </c>
      <c r="CB57" s="11">
        <f t="shared" si="29"/>
        <v>21</v>
      </c>
      <c r="CC57" s="11">
        <f t="shared" si="29"/>
        <v>21</v>
      </c>
      <c r="CD57" s="11">
        <f t="shared" si="29"/>
        <v>0</v>
      </c>
      <c r="CE57" s="11"/>
      <c r="CF57" s="11">
        <f t="shared" si="29"/>
        <v>21</v>
      </c>
      <c r="CG57" s="11">
        <f t="shared" si="29"/>
        <v>0</v>
      </c>
      <c r="CH57" s="11">
        <f t="shared" si="29"/>
        <v>0</v>
      </c>
      <c r="CI57" s="11">
        <f t="shared" si="29"/>
        <v>0</v>
      </c>
      <c r="CJ57" s="11">
        <f t="shared" si="29"/>
        <v>0</v>
      </c>
      <c r="CK57" s="11"/>
      <c r="CL57" s="11">
        <f t="shared" si="29"/>
        <v>0</v>
      </c>
      <c r="CM57" s="11">
        <f t="shared" si="29"/>
        <v>0</v>
      </c>
      <c r="CN57" s="11">
        <f t="shared" si="29"/>
        <v>100</v>
      </c>
      <c r="CO57" s="11">
        <f t="shared" si="29"/>
        <v>100</v>
      </c>
      <c r="CP57" s="11">
        <f t="shared" si="29"/>
        <v>0</v>
      </c>
      <c r="CQ57" s="11">
        <f t="shared" si="29"/>
        <v>0</v>
      </c>
      <c r="CR57" s="11">
        <f t="shared" si="29"/>
        <v>0</v>
      </c>
      <c r="CS57" s="11">
        <f t="shared" si="29"/>
        <v>100</v>
      </c>
      <c r="CT57" s="11">
        <f t="shared" si="29"/>
        <v>1749</v>
      </c>
      <c r="CU57" s="11">
        <f t="shared" si="29"/>
        <v>1750</v>
      </c>
      <c r="CV57" s="11">
        <f t="shared" si="29"/>
        <v>1750</v>
      </c>
      <c r="CW57" s="11"/>
      <c r="CX57" s="11">
        <f>SUM(CX58:CX64)</f>
        <v>0</v>
      </c>
      <c r="CY57" s="11">
        <f>SUM(CY58:CY64)</f>
        <v>0</v>
      </c>
    </row>
    <row r="58" s="2" customFormat="1" ht="23.25" customHeight="1" spans="1:103">
      <c r="A58" s="12" t="s">
        <v>300</v>
      </c>
      <c r="B58" s="11">
        <f t="shared" ref="B58:G64" si="30">H58+N58+T58+Z58+AF58+AL58+AR58+AX58+BD58+BJ58+BP58+BV58+CB58+CH58+CN58+CT58</f>
        <v>1080</v>
      </c>
      <c r="C58" s="11">
        <f t="shared" si="30"/>
        <v>1080</v>
      </c>
      <c r="D58" s="11">
        <f t="shared" si="30"/>
        <v>200</v>
      </c>
      <c r="E58" s="11">
        <f t="shared" si="30"/>
        <v>0</v>
      </c>
      <c r="F58" s="11">
        <f t="shared" si="30"/>
        <v>0</v>
      </c>
      <c r="G58" s="11">
        <f t="shared" si="30"/>
        <v>880</v>
      </c>
      <c r="H58" s="16"/>
      <c r="I58" s="13"/>
      <c r="J58" s="13"/>
      <c r="K58" s="13"/>
      <c r="L58" s="13"/>
      <c r="M58" s="18"/>
      <c r="N58" s="16"/>
      <c r="O58" s="13"/>
      <c r="P58" s="13"/>
      <c r="Q58" s="13"/>
      <c r="R58" s="13"/>
      <c r="S58" s="18"/>
      <c r="T58" s="16"/>
      <c r="U58" s="13"/>
      <c r="V58" s="13"/>
      <c r="W58" s="13"/>
      <c r="X58" s="13"/>
      <c r="Y58" s="18"/>
      <c r="Z58" s="24"/>
      <c r="AA58" s="16"/>
      <c r="AB58" s="13"/>
      <c r="AC58" s="13"/>
      <c r="AD58" s="13"/>
      <c r="AE58" s="16"/>
      <c r="AF58" s="24">
        <v>180</v>
      </c>
      <c r="AG58" s="25">
        <v>180</v>
      </c>
      <c r="AH58" s="25"/>
      <c r="AI58" s="25"/>
      <c r="AJ58" s="25"/>
      <c r="AK58" s="25">
        <v>180</v>
      </c>
      <c r="AL58" s="16"/>
      <c r="AM58" s="13"/>
      <c r="AN58" s="13"/>
      <c r="AO58" s="13"/>
      <c r="AP58" s="18"/>
      <c r="AQ58" s="18"/>
      <c r="AR58" s="13">
        <v>80</v>
      </c>
      <c r="AS58" s="13">
        <v>80</v>
      </c>
      <c r="AT58" s="13"/>
      <c r="AU58" s="13"/>
      <c r="AV58" s="13"/>
      <c r="AW58" s="13">
        <v>80</v>
      </c>
      <c r="AX58" s="16">
        <v>420</v>
      </c>
      <c r="AY58" s="16">
        <v>420</v>
      </c>
      <c r="AZ58" s="16"/>
      <c r="BA58" s="16"/>
      <c r="BB58" s="16"/>
      <c r="BC58" s="16">
        <v>420</v>
      </c>
      <c r="BD58" s="11">
        <v>0</v>
      </c>
      <c r="BE58" s="16"/>
      <c r="BF58" s="13"/>
      <c r="BG58" s="13"/>
      <c r="BH58" s="18"/>
      <c r="BI58" s="18"/>
      <c r="BJ58" s="13">
        <v>200</v>
      </c>
      <c r="BK58" s="13">
        <v>200</v>
      </c>
      <c r="BL58" s="13"/>
      <c r="BM58" s="13"/>
      <c r="BN58" s="13"/>
      <c r="BO58" s="13">
        <v>200</v>
      </c>
      <c r="BP58" s="16"/>
      <c r="BQ58" s="13"/>
      <c r="BR58" s="13"/>
      <c r="BS58" s="13"/>
      <c r="BT58" s="18"/>
      <c r="BU58" s="18"/>
      <c r="BV58" s="13"/>
      <c r="BW58" s="13"/>
      <c r="BX58" s="13"/>
      <c r="BY58" s="13"/>
      <c r="BZ58" s="18"/>
      <c r="CA58" s="18"/>
      <c r="CB58" s="16"/>
      <c r="CC58" s="13"/>
      <c r="CD58" s="13"/>
      <c r="CE58" s="13"/>
      <c r="CF58" s="18"/>
      <c r="CG58" s="18"/>
      <c r="CH58" s="13"/>
      <c r="CI58" s="13"/>
      <c r="CJ58" s="13"/>
      <c r="CK58" s="13"/>
      <c r="CL58" s="18"/>
      <c r="CM58" s="18"/>
      <c r="CN58" s="13"/>
      <c r="CO58" s="13"/>
      <c r="CP58" s="13"/>
      <c r="CQ58" s="13"/>
      <c r="CR58" s="18"/>
      <c r="CS58" s="18"/>
      <c r="CT58" s="13">
        <v>200</v>
      </c>
      <c r="CU58" s="13">
        <v>200</v>
      </c>
      <c r="CV58" s="13">
        <v>200</v>
      </c>
      <c r="CW58" s="13"/>
      <c r="CX58" s="18"/>
      <c r="CY58" s="18"/>
    </row>
    <row r="59" s="2" customFormat="1" ht="23.25" customHeight="1" spans="1:103">
      <c r="A59" s="12" t="s">
        <v>301</v>
      </c>
      <c r="B59" s="11">
        <f t="shared" si="30"/>
        <v>1500</v>
      </c>
      <c r="C59" s="11">
        <f t="shared" si="30"/>
        <v>1500</v>
      </c>
      <c r="D59" s="11">
        <f t="shared" si="30"/>
        <v>500</v>
      </c>
      <c r="E59" s="11">
        <f t="shared" si="30"/>
        <v>0</v>
      </c>
      <c r="F59" s="11">
        <f t="shared" si="30"/>
        <v>0</v>
      </c>
      <c r="G59" s="11">
        <f t="shared" si="30"/>
        <v>1000</v>
      </c>
      <c r="H59" s="16"/>
      <c r="I59" s="13"/>
      <c r="J59" s="13"/>
      <c r="K59" s="13"/>
      <c r="L59" s="13"/>
      <c r="M59" s="13"/>
      <c r="N59" s="16"/>
      <c r="O59" s="13"/>
      <c r="P59" s="13"/>
      <c r="Q59" s="13"/>
      <c r="R59" s="13"/>
      <c r="S59" s="13"/>
      <c r="T59" s="16">
        <v>40</v>
      </c>
      <c r="U59" s="13">
        <v>40</v>
      </c>
      <c r="V59" s="13"/>
      <c r="W59" s="13"/>
      <c r="X59" s="13"/>
      <c r="Y59" s="13">
        <v>40</v>
      </c>
      <c r="Z59" s="24">
        <v>100</v>
      </c>
      <c r="AA59" s="25">
        <v>100</v>
      </c>
      <c r="AB59" s="25"/>
      <c r="AC59" s="25"/>
      <c r="AD59" s="25"/>
      <c r="AE59" s="25">
        <v>100</v>
      </c>
      <c r="AF59" s="24">
        <v>110</v>
      </c>
      <c r="AG59" s="25">
        <v>110</v>
      </c>
      <c r="AH59" s="25"/>
      <c r="AI59" s="25"/>
      <c r="AJ59" s="25"/>
      <c r="AK59" s="25">
        <v>110</v>
      </c>
      <c r="AL59" s="16"/>
      <c r="AM59" s="16"/>
      <c r="AN59" s="16"/>
      <c r="AO59" s="16"/>
      <c r="AP59" s="16"/>
      <c r="AQ59" s="18"/>
      <c r="AR59" s="13">
        <v>70</v>
      </c>
      <c r="AS59" s="13">
        <v>70</v>
      </c>
      <c r="AT59" s="13"/>
      <c r="AU59" s="13"/>
      <c r="AV59" s="13"/>
      <c r="AW59" s="13">
        <v>70</v>
      </c>
      <c r="AX59" s="16">
        <v>480</v>
      </c>
      <c r="AY59" s="16">
        <v>480</v>
      </c>
      <c r="AZ59" s="16"/>
      <c r="BA59" s="16"/>
      <c r="BB59" s="16"/>
      <c r="BC59" s="16">
        <v>480</v>
      </c>
      <c r="BD59" s="11">
        <v>0</v>
      </c>
      <c r="BE59" s="16"/>
      <c r="BF59" s="16"/>
      <c r="BG59" s="16"/>
      <c r="BH59" s="16"/>
      <c r="BI59" s="18"/>
      <c r="BJ59" s="13">
        <v>200</v>
      </c>
      <c r="BK59" s="13">
        <v>200</v>
      </c>
      <c r="BL59" s="13"/>
      <c r="BM59" s="13"/>
      <c r="BN59" s="13"/>
      <c r="BO59" s="13">
        <v>200</v>
      </c>
      <c r="BP59" s="16"/>
      <c r="BQ59" s="13"/>
      <c r="BR59" s="13"/>
      <c r="BS59" s="13"/>
      <c r="BT59" s="18"/>
      <c r="BU59" s="18"/>
      <c r="BV59" s="13"/>
      <c r="BW59" s="13"/>
      <c r="BX59" s="13"/>
      <c r="BY59" s="13"/>
      <c r="BZ59" s="13"/>
      <c r="CA59" s="18"/>
      <c r="CB59" s="16"/>
      <c r="CC59" s="13"/>
      <c r="CD59" s="13"/>
      <c r="CE59" s="13"/>
      <c r="CF59" s="18"/>
      <c r="CG59" s="18"/>
      <c r="CH59" s="13"/>
      <c r="CI59" s="13"/>
      <c r="CJ59" s="13"/>
      <c r="CK59" s="13"/>
      <c r="CL59" s="13"/>
      <c r="CM59" s="18"/>
      <c r="CN59" s="13"/>
      <c r="CO59" s="13"/>
      <c r="CP59" s="13"/>
      <c r="CQ59" s="13"/>
      <c r="CR59" s="13"/>
      <c r="CS59" s="18"/>
      <c r="CT59" s="13">
        <v>500</v>
      </c>
      <c r="CU59" s="13">
        <v>500</v>
      </c>
      <c r="CV59" s="13">
        <v>500</v>
      </c>
      <c r="CW59" s="13"/>
      <c r="CX59" s="13"/>
      <c r="CY59" s="18"/>
    </row>
    <row r="60" s="2" customFormat="1" ht="23.25" customHeight="1" spans="1:103">
      <c r="A60" s="12" t="s">
        <v>302</v>
      </c>
      <c r="B60" s="11">
        <f t="shared" si="30"/>
        <v>890</v>
      </c>
      <c r="C60" s="11">
        <f t="shared" si="30"/>
        <v>890</v>
      </c>
      <c r="D60" s="11">
        <f t="shared" si="30"/>
        <v>90</v>
      </c>
      <c r="E60" s="11">
        <f t="shared" si="30"/>
        <v>0</v>
      </c>
      <c r="F60" s="11">
        <f t="shared" si="30"/>
        <v>0</v>
      </c>
      <c r="G60" s="11">
        <f t="shared" si="30"/>
        <v>800</v>
      </c>
      <c r="H60" s="16"/>
      <c r="I60" s="13"/>
      <c r="J60" s="13"/>
      <c r="K60" s="13"/>
      <c r="L60" s="13"/>
      <c r="M60" s="13"/>
      <c r="N60" s="16"/>
      <c r="O60" s="13"/>
      <c r="P60" s="13"/>
      <c r="Q60" s="13"/>
      <c r="R60" s="13"/>
      <c r="S60" s="13"/>
      <c r="T60" s="16"/>
      <c r="U60" s="13"/>
      <c r="V60" s="13"/>
      <c r="W60" s="13"/>
      <c r="X60" s="13"/>
      <c r="Y60" s="13"/>
      <c r="Z60" s="24">
        <v>130</v>
      </c>
      <c r="AA60" s="25">
        <v>130</v>
      </c>
      <c r="AB60" s="25"/>
      <c r="AC60" s="25"/>
      <c r="AD60" s="25"/>
      <c r="AE60" s="25">
        <v>130</v>
      </c>
      <c r="AF60" s="24">
        <v>90</v>
      </c>
      <c r="AG60" s="25">
        <v>90</v>
      </c>
      <c r="AH60" s="25"/>
      <c r="AI60" s="25"/>
      <c r="AJ60" s="25"/>
      <c r="AK60" s="25">
        <v>90</v>
      </c>
      <c r="AL60" s="16"/>
      <c r="AM60" s="16"/>
      <c r="AN60" s="16"/>
      <c r="AO60" s="16"/>
      <c r="AP60" s="16"/>
      <c r="AQ60" s="18"/>
      <c r="AR60" s="13">
        <v>70</v>
      </c>
      <c r="AS60" s="13">
        <v>70</v>
      </c>
      <c r="AT60" s="13"/>
      <c r="AU60" s="13"/>
      <c r="AV60" s="13"/>
      <c r="AW60" s="13">
        <v>70</v>
      </c>
      <c r="AX60" s="16">
        <v>260</v>
      </c>
      <c r="AY60" s="16">
        <v>260</v>
      </c>
      <c r="AZ60" s="16"/>
      <c r="BA60" s="16"/>
      <c r="BB60" s="16"/>
      <c r="BC60" s="16">
        <v>260</v>
      </c>
      <c r="BD60" s="11">
        <v>0</v>
      </c>
      <c r="BE60" s="16"/>
      <c r="BF60" s="16"/>
      <c r="BG60" s="16"/>
      <c r="BH60" s="16"/>
      <c r="BI60" s="18"/>
      <c r="BJ60" s="13">
        <v>100</v>
      </c>
      <c r="BK60" s="13">
        <v>100</v>
      </c>
      <c r="BL60" s="13"/>
      <c r="BM60" s="13"/>
      <c r="BN60" s="13"/>
      <c r="BO60" s="13">
        <v>100</v>
      </c>
      <c r="BP60" s="16">
        <v>100</v>
      </c>
      <c r="BQ60" s="16">
        <v>100</v>
      </c>
      <c r="BR60" s="13"/>
      <c r="BS60" s="13"/>
      <c r="BT60" s="18"/>
      <c r="BU60" s="18">
        <v>100</v>
      </c>
      <c r="BV60" s="13"/>
      <c r="BW60" s="13"/>
      <c r="BX60" s="13"/>
      <c r="BY60" s="13"/>
      <c r="BZ60" s="18"/>
      <c r="CA60" s="18"/>
      <c r="CB60" s="16"/>
      <c r="CC60" s="13"/>
      <c r="CD60" s="13"/>
      <c r="CE60" s="13"/>
      <c r="CF60" s="18"/>
      <c r="CG60" s="18"/>
      <c r="CH60" s="13"/>
      <c r="CI60" s="13"/>
      <c r="CJ60" s="13"/>
      <c r="CK60" s="13"/>
      <c r="CL60" s="18"/>
      <c r="CM60" s="18"/>
      <c r="CN60" s="13">
        <v>50</v>
      </c>
      <c r="CO60" s="13">
        <v>50</v>
      </c>
      <c r="CP60" s="13"/>
      <c r="CQ60" s="13"/>
      <c r="CR60" s="18"/>
      <c r="CS60" s="18">
        <v>50</v>
      </c>
      <c r="CT60" s="13">
        <v>90</v>
      </c>
      <c r="CU60" s="13">
        <v>90</v>
      </c>
      <c r="CV60" s="13">
        <v>90</v>
      </c>
      <c r="CW60" s="13"/>
      <c r="CX60" s="18"/>
      <c r="CY60" s="18"/>
    </row>
    <row r="61" s="2" customFormat="1" ht="23.25" customHeight="1" spans="1:103">
      <c r="A61" s="12" t="s">
        <v>303</v>
      </c>
      <c r="B61" s="11">
        <f t="shared" si="30"/>
        <v>790</v>
      </c>
      <c r="C61" s="11">
        <f t="shared" si="30"/>
        <v>792</v>
      </c>
      <c r="D61" s="11">
        <f t="shared" si="30"/>
        <v>90</v>
      </c>
      <c r="E61" s="11">
        <f t="shared" si="30"/>
        <v>0</v>
      </c>
      <c r="F61" s="11">
        <f t="shared" si="30"/>
        <v>0</v>
      </c>
      <c r="G61" s="11">
        <f t="shared" si="30"/>
        <v>702</v>
      </c>
      <c r="H61" s="16"/>
      <c r="I61" s="13"/>
      <c r="J61" s="13"/>
      <c r="K61" s="13"/>
      <c r="L61" s="13"/>
      <c r="M61" s="13"/>
      <c r="N61" s="16"/>
      <c r="O61" s="13"/>
      <c r="P61" s="13"/>
      <c r="Q61" s="13"/>
      <c r="R61" s="13"/>
      <c r="S61" s="13"/>
      <c r="T61" s="16">
        <v>20</v>
      </c>
      <c r="U61" s="13">
        <v>20</v>
      </c>
      <c r="V61" s="13"/>
      <c r="W61" s="13"/>
      <c r="X61" s="13"/>
      <c r="Y61" s="13">
        <v>20</v>
      </c>
      <c r="Z61" s="24">
        <v>90</v>
      </c>
      <c r="AA61" s="25">
        <v>90</v>
      </c>
      <c r="AB61" s="25"/>
      <c r="AC61" s="25"/>
      <c r="AD61" s="25"/>
      <c r="AE61" s="25">
        <v>90</v>
      </c>
      <c r="AF61" s="24">
        <v>110</v>
      </c>
      <c r="AG61" s="25">
        <v>110</v>
      </c>
      <c r="AH61" s="25"/>
      <c r="AI61" s="25"/>
      <c r="AJ61" s="25"/>
      <c r="AK61" s="25">
        <v>110</v>
      </c>
      <c r="AL61" s="16"/>
      <c r="AM61" s="16"/>
      <c r="AN61" s="16"/>
      <c r="AO61" s="16"/>
      <c r="AP61" s="16"/>
      <c r="AQ61" s="18"/>
      <c r="AR61" s="13">
        <v>70</v>
      </c>
      <c r="AS61" s="13">
        <v>70</v>
      </c>
      <c r="AT61" s="13"/>
      <c r="AU61" s="13"/>
      <c r="AV61" s="13"/>
      <c r="AW61" s="13">
        <v>70</v>
      </c>
      <c r="AX61" s="16">
        <v>260</v>
      </c>
      <c r="AY61" s="16">
        <v>262</v>
      </c>
      <c r="AZ61" s="16"/>
      <c r="BA61" s="16"/>
      <c r="BB61" s="16"/>
      <c r="BC61" s="16">
        <v>262</v>
      </c>
      <c r="BD61" s="11">
        <v>0</v>
      </c>
      <c r="BE61" s="16"/>
      <c r="BF61" s="16"/>
      <c r="BG61" s="16"/>
      <c r="BH61" s="16"/>
      <c r="BI61" s="18"/>
      <c r="BJ61" s="13">
        <v>150</v>
      </c>
      <c r="BK61" s="13">
        <v>150</v>
      </c>
      <c r="BL61" s="13"/>
      <c r="BM61" s="13"/>
      <c r="BN61" s="13"/>
      <c r="BO61" s="13">
        <v>150</v>
      </c>
      <c r="BP61" s="16"/>
      <c r="BQ61" s="16"/>
      <c r="BR61" s="13"/>
      <c r="BS61" s="13"/>
      <c r="BT61" s="18"/>
      <c r="BU61" s="18"/>
      <c r="BV61" s="13"/>
      <c r="BW61" s="13"/>
      <c r="BX61" s="13"/>
      <c r="BY61" s="13"/>
      <c r="BZ61" s="18"/>
      <c r="CA61" s="18"/>
      <c r="CB61" s="16"/>
      <c r="CC61" s="13"/>
      <c r="CD61" s="13"/>
      <c r="CE61" s="13"/>
      <c r="CF61" s="18"/>
      <c r="CG61" s="18"/>
      <c r="CH61" s="13"/>
      <c r="CI61" s="13"/>
      <c r="CJ61" s="13"/>
      <c r="CK61" s="13"/>
      <c r="CL61" s="18"/>
      <c r="CM61" s="18"/>
      <c r="CN61" s="13"/>
      <c r="CO61" s="13"/>
      <c r="CP61" s="13"/>
      <c r="CQ61" s="13"/>
      <c r="CR61" s="18"/>
      <c r="CS61" s="18"/>
      <c r="CT61" s="13">
        <v>90</v>
      </c>
      <c r="CU61" s="13">
        <v>90</v>
      </c>
      <c r="CV61" s="13">
        <v>90</v>
      </c>
      <c r="CW61" s="13"/>
      <c r="CX61" s="18"/>
      <c r="CY61" s="18"/>
    </row>
    <row r="62" s="2" customFormat="1" ht="23.25" customHeight="1" spans="1:103">
      <c r="A62" s="12" t="s">
        <v>304</v>
      </c>
      <c r="B62" s="11">
        <f t="shared" si="30"/>
        <v>1142</v>
      </c>
      <c r="C62" s="11">
        <f t="shared" si="30"/>
        <v>1142</v>
      </c>
      <c r="D62" s="11">
        <f t="shared" si="30"/>
        <v>242</v>
      </c>
      <c r="E62" s="11">
        <f t="shared" si="30"/>
        <v>0</v>
      </c>
      <c r="F62" s="11">
        <f t="shared" si="30"/>
        <v>0</v>
      </c>
      <c r="G62" s="11">
        <f t="shared" si="30"/>
        <v>900</v>
      </c>
      <c r="H62" s="16"/>
      <c r="I62" s="13"/>
      <c r="J62" s="13"/>
      <c r="K62" s="13"/>
      <c r="L62" s="13"/>
      <c r="M62" s="13"/>
      <c r="N62" s="16"/>
      <c r="O62" s="13"/>
      <c r="P62" s="13"/>
      <c r="Q62" s="13"/>
      <c r="R62" s="13"/>
      <c r="S62" s="13"/>
      <c r="T62" s="16"/>
      <c r="U62" s="13"/>
      <c r="V62" s="13"/>
      <c r="W62" s="13"/>
      <c r="X62" s="13"/>
      <c r="Y62" s="13"/>
      <c r="Z62" s="24">
        <v>130</v>
      </c>
      <c r="AA62" s="25">
        <v>130</v>
      </c>
      <c r="AB62" s="25"/>
      <c r="AC62" s="25"/>
      <c r="AD62" s="25"/>
      <c r="AE62" s="25">
        <v>130</v>
      </c>
      <c r="AF62" s="24">
        <v>90</v>
      </c>
      <c r="AG62" s="25">
        <v>90</v>
      </c>
      <c r="AH62" s="25"/>
      <c r="AI62" s="25"/>
      <c r="AJ62" s="25"/>
      <c r="AK62" s="25">
        <v>90</v>
      </c>
      <c r="AL62" s="16"/>
      <c r="AM62" s="13"/>
      <c r="AN62" s="13"/>
      <c r="AO62" s="13"/>
      <c r="AP62" s="18"/>
      <c r="AQ62" s="18"/>
      <c r="AR62" s="13">
        <v>70</v>
      </c>
      <c r="AS62" s="13">
        <v>70</v>
      </c>
      <c r="AT62" s="13"/>
      <c r="AU62" s="13"/>
      <c r="AV62" s="13"/>
      <c r="AW62" s="13">
        <v>70</v>
      </c>
      <c r="AX62" s="16">
        <v>260</v>
      </c>
      <c r="AY62" s="16">
        <v>260</v>
      </c>
      <c r="AZ62" s="16"/>
      <c r="BA62" s="16"/>
      <c r="BB62" s="16"/>
      <c r="BC62" s="16">
        <v>260</v>
      </c>
      <c r="BD62" s="11">
        <v>0</v>
      </c>
      <c r="BE62" s="16"/>
      <c r="BF62" s="13"/>
      <c r="BG62" s="13"/>
      <c r="BH62" s="18"/>
      <c r="BI62" s="18"/>
      <c r="BJ62" s="13">
        <v>100</v>
      </c>
      <c r="BK62" s="13">
        <v>100</v>
      </c>
      <c r="BL62" s="13"/>
      <c r="BM62" s="13"/>
      <c r="BN62" s="13"/>
      <c r="BO62" s="13">
        <v>100</v>
      </c>
      <c r="BP62" s="16">
        <v>100</v>
      </c>
      <c r="BQ62" s="16">
        <v>100</v>
      </c>
      <c r="BR62" s="13"/>
      <c r="BS62" s="13"/>
      <c r="BT62" s="18"/>
      <c r="BU62" s="18">
        <v>100</v>
      </c>
      <c r="BV62" s="13">
        <v>100</v>
      </c>
      <c r="BW62" s="13">
        <v>100</v>
      </c>
      <c r="BX62" s="13"/>
      <c r="BY62" s="13"/>
      <c r="BZ62" s="18"/>
      <c r="CA62" s="18">
        <v>100</v>
      </c>
      <c r="CB62" s="16"/>
      <c r="CC62" s="13"/>
      <c r="CD62" s="13"/>
      <c r="CE62" s="13"/>
      <c r="CF62" s="18"/>
      <c r="CG62" s="18"/>
      <c r="CH62" s="13"/>
      <c r="CI62" s="13"/>
      <c r="CJ62" s="13"/>
      <c r="CK62" s="13"/>
      <c r="CL62" s="18"/>
      <c r="CM62" s="18"/>
      <c r="CN62" s="13">
        <v>50</v>
      </c>
      <c r="CO62" s="13">
        <v>50</v>
      </c>
      <c r="CP62" s="13"/>
      <c r="CQ62" s="13"/>
      <c r="CR62" s="18"/>
      <c r="CS62" s="18">
        <v>50</v>
      </c>
      <c r="CT62" s="13">
        <v>242</v>
      </c>
      <c r="CU62" s="13">
        <v>242</v>
      </c>
      <c r="CV62" s="13">
        <v>242</v>
      </c>
      <c r="CW62" s="13"/>
      <c r="CX62" s="18"/>
      <c r="CY62" s="18"/>
    </row>
    <row r="63" s="2" customFormat="1" ht="23.25" customHeight="1" spans="1:103">
      <c r="A63" s="12" t="s">
        <v>305</v>
      </c>
      <c r="B63" s="11">
        <f t="shared" si="30"/>
        <v>1926</v>
      </c>
      <c r="C63" s="11">
        <f t="shared" si="30"/>
        <v>1927</v>
      </c>
      <c r="D63" s="11">
        <f t="shared" si="30"/>
        <v>376</v>
      </c>
      <c r="E63" s="11">
        <f t="shared" si="30"/>
        <v>0</v>
      </c>
      <c r="F63" s="11">
        <f t="shared" si="30"/>
        <v>421</v>
      </c>
      <c r="G63" s="11">
        <f t="shared" si="30"/>
        <v>1130</v>
      </c>
      <c r="H63" s="16"/>
      <c r="I63" s="16"/>
      <c r="J63" s="16"/>
      <c r="K63" s="16"/>
      <c r="L63" s="16"/>
      <c r="M63" s="16"/>
      <c r="N63" s="16"/>
      <c r="O63" s="16"/>
      <c r="P63" s="16"/>
      <c r="Q63" s="16"/>
      <c r="R63" s="16"/>
      <c r="S63" s="16"/>
      <c r="T63" s="16">
        <v>20</v>
      </c>
      <c r="U63" s="16">
        <v>20</v>
      </c>
      <c r="V63" s="16"/>
      <c r="W63" s="16"/>
      <c r="X63" s="16"/>
      <c r="Y63" s="16">
        <v>20</v>
      </c>
      <c r="Z63" s="24">
        <v>100</v>
      </c>
      <c r="AA63" s="25">
        <v>100</v>
      </c>
      <c r="AB63" s="25"/>
      <c r="AC63" s="25"/>
      <c r="AD63" s="25"/>
      <c r="AE63" s="25">
        <v>100</v>
      </c>
      <c r="AF63" s="24">
        <v>110</v>
      </c>
      <c r="AG63" s="25">
        <v>110</v>
      </c>
      <c r="AH63" s="25"/>
      <c r="AI63" s="25"/>
      <c r="AJ63" s="25"/>
      <c r="AK63" s="25">
        <v>110</v>
      </c>
      <c r="AL63" s="16"/>
      <c r="AM63" s="16"/>
      <c r="AN63" s="16"/>
      <c r="AO63" s="16"/>
      <c r="AP63" s="18"/>
      <c r="AQ63" s="18"/>
      <c r="AR63" s="13">
        <v>70</v>
      </c>
      <c r="AS63" s="13">
        <v>70</v>
      </c>
      <c r="AT63" s="13"/>
      <c r="AU63" s="13"/>
      <c r="AV63" s="13"/>
      <c r="AW63" s="13">
        <v>70</v>
      </c>
      <c r="AX63" s="16">
        <v>680</v>
      </c>
      <c r="AY63" s="16">
        <v>680</v>
      </c>
      <c r="AZ63" s="16"/>
      <c r="BA63" s="16"/>
      <c r="BB63" s="16"/>
      <c r="BC63" s="16">
        <v>680</v>
      </c>
      <c r="BD63" s="11">
        <v>0</v>
      </c>
      <c r="BE63" s="16"/>
      <c r="BF63" s="16"/>
      <c r="BG63" s="16"/>
      <c r="BH63" s="18"/>
      <c r="BI63" s="18"/>
      <c r="BJ63" s="13">
        <v>150</v>
      </c>
      <c r="BK63" s="13">
        <v>150</v>
      </c>
      <c r="BL63" s="13"/>
      <c r="BM63" s="13"/>
      <c r="BN63" s="13"/>
      <c r="BO63" s="18">
        <v>150</v>
      </c>
      <c r="BP63" s="16">
        <v>100</v>
      </c>
      <c r="BQ63" s="16">
        <v>100</v>
      </c>
      <c r="BR63" s="16"/>
      <c r="BS63" s="16"/>
      <c r="BT63" s="18">
        <v>100</v>
      </c>
      <c r="BU63" s="18"/>
      <c r="BV63" s="13">
        <v>300</v>
      </c>
      <c r="BW63" s="13">
        <v>300</v>
      </c>
      <c r="BX63" s="13"/>
      <c r="BY63" s="13"/>
      <c r="BZ63" s="18">
        <v>300</v>
      </c>
      <c r="CA63" s="18"/>
      <c r="CB63" s="16">
        <v>21</v>
      </c>
      <c r="CC63" s="16">
        <v>21</v>
      </c>
      <c r="CD63" s="16"/>
      <c r="CE63" s="16"/>
      <c r="CF63" s="18">
        <v>21</v>
      </c>
      <c r="CG63" s="18"/>
      <c r="CH63" s="13"/>
      <c r="CI63" s="13"/>
      <c r="CJ63" s="13"/>
      <c r="CK63" s="13"/>
      <c r="CL63" s="18"/>
      <c r="CM63" s="18"/>
      <c r="CN63" s="13"/>
      <c r="CO63" s="13"/>
      <c r="CP63" s="13"/>
      <c r="CQ63" s="13"/>
      <c r="CR63" s="18"/>
      <c r="CS63" s="18"/>
      <c r="CT63" s="13">
        <v>375</v>
      </c>
      <c r="CU63" s="13">
        <v>376</v>
      </c>
      <c r="CV63" s="13">
        <v>376</v>
      </c>
      <c r="CW63" s="13"/>
      <c r="CX63" s="18"/>
      <c r="CY63" s="18"/>
    </row>
    <row r="64" s="2" customFormat="1" ht="23.25" customHeight="1" spans="1:103">
      <c r="A64" s="12" t="s">
        <v>306</v>
      </c>
      <c r="B64" s="11">
        <f t="shared" si="30"/>
        <v>1312</v>
      </c>
      <c r="C64" s="11">
        <f t="shared" si="30"/>
        <v>1312</v>
      </c>
      <c r="D64" s="11">
        <f t="shared" si="30"/>
        <v>252</v>
      </c>
      <c r="E64" s="11">
        <f t="shared" si="30"/>
        <v>0</v>
      </c>
      <c r="F64" s="11">
        <f t="shared" si="30"/>
        <v>300</v>
      </c>
      <c r="G64" s="11">
        <f t="shared" si="30"/>
        <v>760</v>
      </c>
      <c r="H64" s="16"/>
      <c r="I64" s="13"/>
      <c r="J64" s="13"/>
      <c r="K64" s="13"/>
      <c r="L64" s="13"/>
      <c r="M64" s="18"/>
      <c r="N64" s="16"/>
      <c r="O64" s="13"/>
      <c r="P64" s="13"/>
      <c r="Q64" s="13"/>
      <c r="R64" s="13"/>
      <c r="S64" s="18"/>
      <c r="T64" s="16"/>
      <c r="U64" s="13"/>
      <c r="V64" s="13"/>
      <c r="W64" s="13"/>
      <c r="X64" s="13"/>
      <c r="Y64" s="18"/>
      <c r="Z64" s="24">
        <v>160</v>
      </c>
      <c r="AA64" s="25">
        <v>160</v>
      </c>
      <c r="AB64" s="25"/>
      <c r="AC64" s="25"/>
      <c r="AD64" s="25"/>
      <c r="AE64" s="25">
        <v>160</v>
      </c>
      <c r="AF64" s="24">
        <v>90</v>
      </c>
      <c r="AG64" s="25">
        <v>90</v>
      </c>
      <c r="AH64" s="25"/>
      <c r="AI64" s="25"/>
      <c r="AJ64" s="25"/>
      <c r="AK64" s="25">
        <v>90</v>
      </c>
      <c r="AL64" s="16"/>
      <c r="AM64" s="13"/>
      <c r="AN64" s="18"/>
      <c r="AO64" s="18"/>
      <c r="AP64" s="18"/>
      <c r="AQ64" s="18"/>
      <c r="AR64" s="13">
        <v>70</v>
      </c>
      <c r="AS64" s="13">
        <v>70</v>
      </c>
      <c r="AT64" s="13"/>
      <c r="AU64" s="13"/>
      <c r="AV64" s="13"/>
      <c r="AW64" s="13">
        <v>70</v>
      </c>
      <c r="AX64" s="16">
        <v>340</v>
      </c>
      <c r="AY64" s="16">
        <v>340</v>
      </c>
      <c r="AZ64" s="16"/>
      <c r="BA64" s="16"/>
      <c r="BB64" s="16"/>
      <c r="BC64" s="16">
        <v>340</v>
      </c>
      <c r="BD64" s="11">
        <v>0</v>
      </c>
      <c r="BE64" s="16"/>
      <c r="BF64" s="18"/>
      <c r="BG64" s="18"/>
      <c r="BH64" s="18"/>
      <c r="BI64" s="18"/>
      <c r="BJ64" s="13">
        <v>100</v>
      </c>
      <c r="BK64" s="13">
        <v>100</v>
      </c>
      <c r="BL64" s="13"/>
      <c r="BM64" s="13"/>
      <c r="BN64" s="13"/>
      <c r="BO64" s="18">
        <v>100</v>
      </c>
      <c r="BP64" s="16"/>
      <c r="BQ64" s="13"/>
      <c r="BR64" s="13"/>
      <c r="BS64" s="13"/>
      <c r="BT64" s="18"/>
      <c r="BU64" s="18"/>
      <c r="BV64" s="13">
        <v>300</v>
      </c>
      <c r="BW64" s="13">
        <v>300</v>
      </c>
      <c r="BX64" s="13"/>
      <c r="BY64" s="13"/>
      <c r="BZ64" s="18">
        <v>300</v>
      </c>
      <c r="CA64" s="18"/>
      <c r="CB64" s="16"/>
      <c r="CC64" s="13"/>
      <c r="CD64" s="13"/>
      <c r="CE64" s="13"/>
      <c r="CF64" s="18"/>
      <c r="CG64" s="18"/>
      <c r="CH64" s="13"/>
      <c r="CI64" s="13"/>
      <c r="CJ64" s="13"/>
      <c r="CK64" s="13"/>
      <c r="CL64" s="18"/>
      <c r="CM64" s="18"/>
      <c r="CN64" s="13"/>
      <c r="CO64" s="13"/>
      <c r="CP64" s="13"/>
      <c r="CQ64" s="13"/>
      <c r="CR64" s="18"/>
      <c r="CS64" s="18"/>
      <c r="CT64" s="13">
        <v>252</v>
      </c>
      <c r="CU64" s="13">
        <v>252</v>
      </c>
      <c r="CV64" s="13">
        <v>252</v>
      </c>
      <c r="CW64" s="13"/>
      <c r="CX64" s="18"/>
      <c r="CY64" s="18"/>
    </row>
    <row r="65" s="2" customFormat="1" ht="23.25" customHeight="1" spans="1:103">
      <c r="A65" s="10" t="s">
        <v>307</v>
      </c>
      <c r="B65" s="11">
        <f>SUM(B66:B73)</f>
        <v>33528</v>
      </c>
      <c r="C65" s="11">
        <f t="shared" ref="C65:BN65" si="31">SUM(C66:C73)</f>
        <v>34390</v>
      </c>
      <c r="D65" s="11">
        <f t="shared" si="31"/>
        <v>650</v>
      </c>
      <c r="E65" s="11">
        <f t="shared" si="31"/>
        <v>520</v>
      </c>
      <c r="F65" s="11">
        <f t="shared" si="31"/>
        <v>762</v>
      </c>
      <c r="G65" s="11">
        <f t="shared" si="31"/>
        <v>32458</v>
      </c>
      <c r="H65" s="11">
        <f t="shared" si="31"/>
        <v>0</v>
      </c>
      <c r="I65" s="11">
        <f t="shared" si="31"/>
        <v>0</v>
      </c>
      <c r="J65" s="11">
        <f t="shared" si="31"/>
        <v>0</v>
      </c>
      <c r="K65" s="11">
        <f t="shared" si="31"/>
        <v>0</v>
      </c>
      <c r="L65" s="11">
        <f t="shared" si="31"/>
        <v>0</v>
      </c>
      <c r="M65" s="11">
        <f t="shared" si="31"/>
        <v>0</v>
      </c>
      <c r="N65" s="11">
        <f t="shared" si="31"/>
        <v>400</v>
      </c>
      <c r="O65" s="11">
        <f t="shared" si="31"/>
        <v>400</v>
      </c>
      <c r="P65" s="11">
        <f t="shared" si="31"/>
        <v>0</v>
      </c>
      <c r="Q65" s="11">
        <f t="shared" si="31"/>
        <v>0</v>
      </c>
      <c r="R65" s="11">
        <f t="shared" si="31"/>
        <v>0</v>
      </c>
      <c r="S65" s="11">
        <f t="shared" si="31"/>
        <v>400</v>
      </c>
      <c r="T65" s="11">
        <f t="shared" si="31"/>
        <v>2228</v>
      </c>
      <c r="U65" s="11">
        <f t="shared" si="31"/>
        <v>2447</v>
      </c>
      <c r="V65" s="11">
        <f t="shared" si="31"/>
        <v>0</v>
      </c>
      <c r="W65" s="11">
        <f t="shared" si="31"/>
        <v>0</v>
      </c>
      <c r="X65" s="11">
        <f t="shared" si="31"/>
        <v>0</v>
      </c>
      <c r="Y65" s="11">
        <f t="shared" si="31"/>
        <v>2447</v>
      </c>
      <c r="Z65" s="21">
        <f t="shared" si="31"/>
        <v>3750</v>
      </c>
      <c r="AA65" s="11">
        <f t="shared" si="31"/>
        <v>3784</v>
      </c>
      <c r="AB65" s="11">
        <f t="shared" si="31"/>
        <v>0</v>
      </c>
      <c r="AC65" s="11">
        <f t="shared" si="31"/>
        <v>0</v>
      </c>
      <c r="AD65" s="11">
        <f t="shared" si="31"/>
        <v>0</v>
      </c>
      <c r="AE65" s="11">
        <f t="shared" si="31"/>
        <v>3784</v>
      </c>
      <c r="AF65" s="21">
        <f t="shared" si="31"/>
        <v>4580</v>
      </c>
      <c r="AG65" s="11">
        <f t="shared" si="31"/>
        <v>4580</v>
      </c>
      <c r="AH65" s="11">
        <f t="shared" si="31"/>
        <v>0</v>
      </c>
      <c r="AI65" s="11">
        <f t="shared" si="31"/>
        <v>0</v>
      </c>
      <c r="AJ65" s="11">
        <f t="shared" si="31"/>
        <v>0</v>
      </c>
      <c r="AK65" s="11">
        <f t="shared" si="31"/>
        <v>4580</v>
      </c>
      <c r="AL65" s="11">
        <f t="shared" si="31"/>
        <v>0</v>
      </c>
      <c r="AM65" s="11">
        <f t="shared" si="31"/>
        <v>0</v>
      </c>
      <c r="AN65" s="11">
        <f t="shared" si="31"/>
        <v>0</v>
      </c>
      <c r="AO65" s="11">
        <f t="shared" si="31"/>
        <v>0</v>
      </c>
      <c r="AP65" s="11">
        <f t="shared" si="31"/>
        <v>0</v>
      </c>
      <c r="AQ65" s="11">
        <f t="shared" si="31"/>
        <v>0</v>
      </c>
      <c r="AR65" s="11">
        <f t="shared" si="31"/>
        <v>400</v>
      </c>
      <c r="AS65" s="11">
        <f t="shared" si="31"/>
        <v>400</v>
      </c>
      <c r="AT65" s="11">
        <f t="shared" si="31"/>
        <v>0</v>
      </c>
      <c r="AU65" s="11">
        <f t="shared" si="31"/>
        <v>0</v>
      </c>
      <c r="AV65" s="11">
        <f t="shared" si="31"/>
        <v>0</v>
      </c>
      <c r="AW65" s="11">
        <f t="shared" si="31"/>
        <v>400</v>
      </c>
      <c r="AX65" s="11">
        <f t="shared" si="31"/>
        <v>14700</v>
      </c>
      <c r="AY65" s="11">
        <f t="shared" si="31"/>
        <v>13963</v>
      </c>
      <c r="AZ65" s="11">
        <f t="shared" si="31"/>
        <v>0</v>
      </c>
      <c r="BA65" s="11">
        <f t="shared" si="31"/>
        <v>0</v>
      </c>
      <c r="BB65" s="11">
        <f t="shared" si="31"/>
        <v>140</v>
      </c>
      <c r="BC65" s="11">
        <f t="shared" si="31"/>
        <v>13823</v>
      </c>
      <c r="BD65" s="11">
        <f t="shared" si="31"/>
        <v>0</v>
      </c>
      <c r="BE65" s="11">
        <f t="shared" si="31"/>
        <v>1300</v>
      </c>
      <c r="BF65" s="11">
        <f t="shared" si="31"/>
        <v>0</v>
      </c>
      <c r="BG65" s="11">
        <f t="shared" si="31"/>
        <v>0</v>
      </c>
      <c r="BH65" s="11">
        <f t="shared" si="31"/>
        <v>0</v>
      </c>
      <c r="BI65" s="11">
        <f t="shared" si="31"/>
        <v>1300</v>
      </c>
      <c r="BJ65" s="11">
        <f t="shared" si="31"/>
        <v>2450</v>
      </c>
      <c r="BK65" s="11">
        <f t="shared" si="31"/>
        <v>2496</v>
      </c>
      <c r="BL65" s="11">
        <f t="shared" si="31"/>
        <v>0</v>
      </c>
      <c r="BM65" s="11">
        <f t="shared" si="31"/>
        <v>0</v>
      </c>
      <c r="BN65" s="11">
        <f t="shared" si="31"/>
        <v>0</v>
      </c>
      <c r="BO65" s="11">
        <f t="shared" ref="BO65:CY65" si="32">SUM(BO66:BO73)</f>
        <v>2496</v>
      </c>
      <c r="BP65" s="11">
        <f t="shared" si="32"/>
        <v>1300</v>
      </c>
      <c r="BQ65" s="11">
        <f t="shared" si="32"/>
        <v>1300</v>
      </c>
      <c r="BR65" s="11">
        <f t="shared" si="32"/>
        <v>0</v>
      </c>
      <c r="BS65" s="11">
        <f t="shared" si="32"/>
        <v>0</v>
      </c>
      <c r="BT65" s="11">
        <f t="shared" si="32"/>
        <v>0</v>
      </c>
      <c r="BU65" s="11">
        <f t="shared" si="32"/>
        <v>1300</v>
      </c>
      <c r="BV65" s="11">
        <f t="shared" si="32"/>
        <v>1900</v>
      </c>
      <c r="BW65" s="11">
        <f t="shared" si="32"/>
        <v>1900</v>
      </c>
      <c r="BX65" s="11">
        <f t="shared" si="32"/>
        <v>0</v>
      </c>
      <c r="BY65" s="11">
        <f t="shared" si="32"/>
        <v>0</v>
      </c>
      <c r="BZ65" s="11">
        <f t="shared" si="32"/>
        <v>0</v>
      </c>
      <c r="CA65" s="11">
        <f t="shared" si="32"/>
        <v>1900</v>
      </c>
      <c r="CB65" s="11">
        <f t="shared" si="32"/>
        <v>200</v>
      </c>
      <c r="CC65" s="11">
        <f t="shared" si="32"/>
        <v>200</v>
      </c>
      <c r="CD65" s="11">
        <f t="shared" si="32"/>
        <v>0</v>
      </c>
      <c r="CE65" s="11">
        <f t="shared" si="32"/>
        <v>0</v>
      </c>
      <c r="CF65" s="11">
        <f t="shared" si="32"/>
        <v>172</v>
      </c>
      <c r="CG65" s="11">
        <f t="shared" si="32"/>
        <v>28</v>
      </c>
      <c r="CH65" s="11">
        <f t="shared" si="32"/>
        <v>200</v>
      </c>
      <c r="CI65" s="11">
        <f t="shared" si="32"/>
        <v>200</v>
      </c>
      <c r="CJ65" s="11">
        <f t="shared" si="32"/>
        <v>0</v>
      </c>
      <c r="CK65" s="11">
        <f t="shared" si="32"/>
        <v>0</v>
      </c>
      <c r="CL65" s="11">
        <f t="shared" si="32"/>
        <v>200</v>
      </c>
      <c r="CM65" s="11">
        <f t="shared" si="32"/>
        <v>0</v>
      </c>
      <c r="CN65" s="11">
        <f t="shared" si="32"/>
        <v>770</v>
      </c>
      <c r="CO65" s="11">
        <f t="shared" si="32"/>
        <v>770</v>
      </c>
      <c r="CP65" s="11">
        <f t="shared" si="32"/>
        <v>0</v>
      </c>
      <c r="CQ65" s="11">
        <f t="shared" si="32"/>
        <v>520</v>
      </c>
      <c r="CR65" s="11">
        <f t="shared" si="32"/>
        <v>250</v>
      </c>
      <c r="CS65" s="11">
        <f t="shared" si="32"/>
        <v>0</v>
      </c>
      <c r="CT65" s="11">
        <f t="shared" si="32"/>
        <v>650</v>
      </c>
      <c r="CU65" s="11">
        <f t="shared" si="32"/>
        <v>650</v>
      </c>
      <c r="CV65" s="11">
        <f t="shared" si="32"/>
        <v>650</v>
      </c>
      <c r="CW65" s="11">
        <f t="shared" si="32"/>
        <v>0</v>
      </c>
      <c r="CX65" s="11">
        <f t="shared" si="32"/>
        <v>0</v>
      </c>
      <c r="CY65" s="11">
        <f t="shared" si="32"/>
        <v>0</v>
      </c>
    </row>
    <row r="66" s="2" customFormat="1" ht="23.25" customHeight="1" spans="1:103">
      <c r="A66" s="12" t="s">
        <v>308</v>
      </c>
      <c r="B66" s="11">
        <f t="shared" ref="B66:G76" si="33">H66+N66+T66+Z66+AF66+AL66+AR66+AX66+BD66+BJ66+BP66+BV66+CB66+CH66+CN66+CT66</f>
        <v>7114</v>
      </c>
      <c r="C66" s="11">
        <f t="shared" si="33"/>
        <v>6871</v>
      </c>
      <c r="D66" s="11">
        <f t="shared" si="33"/>
        <v>200</v>
      </c>
      <c r="E66" s="11">
        <f t="shared" si="33"/>
        <v>520</v>
      </c>
      <c r="F66" s="11">
        <f t="shared" si="33"/>
        <v>372</v>
      </c>
      <c r="G66" s="11">
        <f t="shared" si="33"/>
        <v>5779</v>
      </c>
      <c r="H66" s="26"/>
      <c r="I66" s="26"/>
      <c r="J66" s="26"/>
      <c r="K66" s="26"/>
      <c r="L66" s="26"/>
      <c r="M66" s="26"/>
      <c r="N66" s="26">
        <v>80</v>
      </c>
      <c r="O66" s="26">
        <v>80</v>
      </c>
      <c r="P66" s="26"/>
      <c r="Q66" s="26"/>
      <c r="R66" s="26"/>
      <c r="S66" s="26">
        <v>80</v>
      </c>
      <c r="T66" s="26">
        <v>570</v>
      </c>
      <c r="U66" s="26">
        <v>720</v>
      </c>
      <c r="V66" s="26"/>
      <c r="W66" s="26"/>
      <c r="X66" s="26"/>
      <c r="Y66" s="26">
        <v>720</v>
      </c>
      <c r="Z66" s="22">
        <v>1084</v>
      </c>
      <c r="AA66" s="26">
        <v>1084</v>
      </c>
      <c r="AB66" s="26"/>
      <c r="AC66" s="26"/>
      <c r="AD66" s="26"/>
      <c r="AE66" s="26">
        <v>1084</v>
      </c>
      <c r="AF66" s="22">
        <v>1060</v>
      </c>
      <c r="AG66" s="26">
        <v>1060</v>
      </c>
      <c r="AH66" s="26"/>
      <c r="AI66" s="26"/>
      <c r="AJ66" s="26"/>
      <c r="AK66" s="26">
        <v>1060</v>
      </c>
      <c r="AL66" s="26"/>
      <c r="AM66" s="26"/>
      <c r="AN66" s="44"/>
      <c r="AO66" s="44"/>
      <c r="AP66" s="44"/>
      <c r="AQ66" s="44"/>
      <c r="AR66" s="26"/>
      <c r="AS66" s="26"/>
      <c r="AT66" s="26"/>
      <c r="AU66" s="26"/>
      <c r="AV66" s="26"/>
      <c r="AW66" s="34"/>
      <c r="AX66" s="26">
        <v>1700</v>
      </c>
      <c r="AY66" s="46">
        <v>1263</v>
      </c>
      <c r="AZ66" s="46"/>
      <c r="BA66" s="46"/>
      <c r="BB66" s="46"/>
      <c r="BC66" s="46">
        <v>1263</v>
      </c>
      <c r="BD66" s="26"/>
      <c r="BE66" s="26"/>
      <c r="BF66" s="44"/>
      <c r="BG66" s="44"/>
      <c r="BH66" s="44"/>
      <c r="BI66" s="44"/>
      <c r="BJ66" s="26">
        <v>500</v>
      </c>
      <c r="BK66" s="26">
        <v>544</v>
      </c>
      <c r="BL66" s="26"/>
      <c r="BM66" s="26"/>
      <c r="BN66" s="26"/>
      <c r="BO66" s="26">
        <v>544</v>
      </c>
      <c r="BP66" s="26">
        <v>500</v>
      </c>
      <c r="BQ66" s="26">
        <v>500</v>
      </c>
      <c r="BR66" s="34"/>
      <c r="BS66" s="34"/>
      <c r="BT66" s="34"/>
      <c r="BU66" s="26">
        <v>500</v>
      </c>
      <c r="BV66" s="26">
        <v>500</v>
      </c>
      <c r="BW66" s="26">
        <v>500</v>
      </c>
      <c r="BX66" s="26"/>
      <c r="BY66" s="26"/>
      <c r="BZ66" s="26"/>
      <c r="CA66" s="26">
        <v>500</v>
      </c>
      <c r="CB66" s="26">
        <v>200</v>
      </c>
      <c r="CC66" s="26">
        <v>200</v>
      </c>
      <c r="CD66" s="26"/>
      <c r="CE66" s="26"/>
      <c r="CF66" s="34">
        <v>172</v>
      </c>
      <c r="CG66" s="34">
        <v>28</v>
      </c>
      <c r="CH66" s="26">
        <v>200</v>
      </c>
      <c r="CI66" s="26">
        <v>200</v>
      </c>
      <c r="CJ66" s="26"/>
      <c r="CK66" s="26"/>
      <c r="CL66" s="26">
        <v>200</v>
      </c>
      <c r="CM66" s="34"/>
      <c r="CN66" s="26">
        <v>520</v>
      </c>
      <c r="CO66" s="26">
        <v>520</v>
      </c>
      <c r="CP66" s="26"/>
      <c r="CQ66" s="26">
        <v>520</v>
      </c>
      <c r="CR66" s="26"/>
      <c r="CS66" s="34"/>
      <c r="CT66" s="26">
        <v>200</v>
      </c>
      <c r="CU66" s="26">
        <v>200</v>
      </c>
      <c r="CV66" s="26">
        <v>200</v>
      </c>
      <c r="CW66" s="26"/>
      <c r="CX66" s="26"/>
      <c r="CY66" s="34"/>
    </row>
    <row r="67" s="2" customFormat="1" ht="23.25" customHeight="1" spans="1:103">
      <c r="A67" s="12" t="s">
        <v>309</v>
      </c>
      <c r="B67" s="11">
        <f t="shared" si="33"/>
        <v>6818</v>
      </c>
      <c r="C67" s="11">
        <f t="shared" si="33"/>
        <v>8141</v>
      </c>
      <c r="D67" s="11">
        <f t="shared" si="33"/>
        <v>0</v>
      </c>
      <c r="E67" s="11">
        <f t="shared" si="33"/>
        <v>0</v>
      </c>
      <c r="F67" s="11">
        <f t="shared" si="33"/>
        <v>100</v>
      </c>
      <c r="G67" s="11">
        <f t="shared" si="33"/>
        <v>8041</v>
      </c>
      <c r="H67" s="26"/>
      <c r="I67" s="26"/>
      <c r="J67" s="26"/>
      <c r="K67" s="26"/>
      <c r="L67" s="26"/>
      <c r="M67" s="26"/>
      <c r="N67" s="26">
        <v>80</v>
      </c>
      <c r="O67" s="26">
        <v>80</v>
      </c>
      <c r="P67" s="26"/>
      <c r="Q67" s="26"/>
      <c r="R67" s="26"/>
      <c r="S67" s="26">
        <v>80</v>
      </c>
      <c r="T67" s="26">
        <v>710</v>
      </c>
      <c r="U67" s="26">
        <v>715</v>
      </c>
      <c r="V67" s="26"/>
      <c r="W67" s="26"/>
      <c r="X67" s="26"/>
      <c r="Y67" s="26">
        <v>715</v>
      </c>
      <c r="Z67" s="22">
        <v>1068</v>
      </c>
      <c r="AA67" s="26">
        <v>1086</v>
      </c>
      <c r="AB67" s="26"/>
      <c r="AC67" s="26"/>
      <c r="AD67" s="26"/>
      <c r="AE67" s="26">
        <v>1086</v>
      </c>
      <c r="AF67" s="22">
        <v>1060</v>
      </c>
      <c r="AG67" s="26">
        <v>1060</v>
      </c>
      <c r="AH67" s="26"/>
      <c r="AI67" s="26"/>
      <c r="AJ67" s="26"/>
      <c r="AK67" s="26">
        <v>1060</v>
      </c>
      <c r="AL67" s="26"/>
      <c r="AM67" s="26"/>
      <c r="AN67" s="44"/>
      <c r="AO67" s="44"/>
      <c r="AP67" s="44"/>
      <c r="AQ67" s="44"/>
      <c r="AR67" s="26"/>
      <c r="AS67" s="26"/>
      <c r="AT67" s="26"/>
      <c r="AU67" s="34"/>
      <c r="AV67" s="34"/>
      <c r="AW67" s="34"/>
      <c r="AX67" s="26">
        <v>2700</v>
      </c>
      <c r="AY67" s="26">
        <v>2700</v>
      </c>
      <c r="AZ67" s="26"/>
      <c r="BA67" s="26"/>
      <c r="BB67" s="26"/>
      <c r="BC67" s="26">
        <v>2700</v>
      </c>
      <c r="BD67" s="26"/>
      <c r="BE67" s="26">
        <v>1300</v>
      </c>
      <c r="BF67" s="26"/>
      <c r="BG67" s="26"/>
      <c r="BH67" s="26"/>
      <c r="BI67" s="26">
        <v>1300</v>
      </c>
      <c r="BJ67" s="26">
        <v>600</v>
      </c>
      <c r="BK67" s="26">
        <v>600</v>
      </c>
      <c r="BL67" s="26"/>
      <c r="BM67" s="26"/>
      <c r="BN67" s="26"/>
      <c r="BO67" s="26">
        <v>600</v>
      </c>
      <c r="BP67" s="26"/>
      <c r="BQ67" s="26"/>
      <c r="BR67" s="26"/>
      <c r="BS67" s="26"/>
      <c r="BT67" s="26"/>
      <c r="BU67" s="26"/>
      <c r="BV67" s="26">
        <v>500</v>
      </c>
      <c r="BW67" s="26">
        <v>500</v>
      </c>
      <c r="BX67" s="34"/>
      <c r="BY67" s="34"/>
      <c r="BZ67" s="34"/>
      <c r="CA67" s="26">
        <v>500</v>
      </c>
      <c r="CB67" s="26"/>
      <c r="CC67" s="26"/>
      <c r="CD67" s="26"/>
      <c r="CE67" s="26"/>
      <c r="CF67" s="26"/>
      <c r="CG67" s="34"/>
      <c r="CH67" s="26"/>
      <c r="CI67" s="26"/>
      <c r="CJ67" s="34"/>
      <c r="CK67" s="34"/>
      <c r="CL67" s="34"/>
      <c r="CM67" s="34"/>
      <c r="CN67" s="26">
        <v>100</v>
      </c>
      <c r="CO67" s="26">
        <v>100</v>
      </c>
      <c r="CP67" s="34"/>
      <c r="CQ67" s="34"/>
      <c r="CR67" s="34">
        <v>100</v>
      </c>
      <c r="CS67" s="34"/>
      <c r="CT67" s="26"/>
      <c r="CU67" s="26"/>
      <c r="CV67" s="26"/>
      <c r="CW67" s="34"/>
      <c r="CX67" s="34"/>
      <c r="CY67" s="34"/>
    </row>
    <row r="68" s="2" customFormat="1" ht="23.25" customHeight="1" spans="1:103">
      <c r="A68" s="12" t="s">
        <v>310</v>
      </c>
      <c r="B68" s="11">
        <f t="shared" si="33"/>
        <v>6884</v>
      </c>
      <c r="C68" s="11">
        <f t="shared" si="33"/>
        <v>6884</v>
      </c>
      <c r="D68" s="11">
        <f t="shared" si="33"/>
        <v>200</v>
      </c>
      <c r="E68" s="11">
        <f t="shared" si="33"/>
        <v>0</v>
      </c>
      <c r="F68" s="11">
        <f t="shared" si="33"/>
        <v>0</v>
      </c>
      <c r="G68" s="11">
        <f t="shared" si="33"/>
        <v>6684</v>
      </c>
      <c r="H68" s="26"/>
      <c r="I68" s="26"/>
      <c r="J68" s="26"/>
      <c r="K68" s="26"/>
      <c r="L68" s="26"/>
      <c r="M68" s="26"/>
      <c r="N68" s="26">
        <v>40</v>
      </c>
      <c r="O68" s="26">
        <v>40</v>
      </c>
      <c r="P68" s="26"/>
      <c r="Q68" s="26"/>
      <c r="R68" s="26"/>
      <c r="S68" s="26">
        <v>40</v>
      </c>
      <c r="T68" s="26">
        <v>200</v>
      </c>
      <c r="U68" s="26">
        <v>200</v>
      </c>
      <c r="V68" s="26"/>
      <c r="W68" s="26"/>
      <c r="X68" s="26"/>
      <c r="Y68" s="26">
        <v>200</v>
      </c>
      <c r="Z68" s="22">
        <v>584</v>
      </c>
      <c r="AA68" s="26">
        <v>584</v>
      </c>
      <c r="AB68" s="26"/>
      <c r="AC68" s="26"/>
      <c r="AD68" s="26"/>
      <c r="AE68" s="26">
        <v>584</v>
      </c>
      <c r="AF68" s="22">
        <v>560</v>
      </c>
      <c r="AG68" s="26">
        <v>560</v>
      </c>
      <c r="AH68" s="26"/>
      <c r="AI68" s="26"/>
      <c r="AJ68" s="26"/>
      <c r="AK68" s="26">
        <v>560</v>
      </c>
      <c r="AL68" s="26"/>
      <c r="AM68" s="26"/>
      <c r="AN68" s="44"/>
      <c r="AO68" s="44"/>
      <c r="AP68" s="44"/>
      <c r="AQ68" s="44"/>
      <c r="AR68" s="26"/>
      <c r="AS68" s="26"/>
      <c r="AT68" s="26"/>
      <c r="AU68" s="34"/>
      <c r="AV68" s="34"/>
      <c r="AW68" s="34"/>
      <c r="AX68" s="26">
        <v>3950</v>
      </c>
      <c r="AY68" s="26">
        <v>3950</v>
      </c>
      <c r="AZ68" s="26"/>
      <c r="BA68" s="26"/>
      <c r="BB68" s="26"/>
      <c r="BC68" s="26">
        <v>3950</v>
      </c>
      <c r="BD68" s="26"/>
      <c r="BE68" s="26"/>
      <c r="BF68" s="44"/>
      <c r="BG68" s="44"/>
      <c r="BH68" s="44"/>
      <c r="BI68" s="44"/>
      <c r="BJ68" s="26">
        <v>750</v>
      </c>
      <c r="BK68" s="26">
        <v>750</v>
      </c>
      <c r="BL68" s="26"/>
      <c r="BM68" s="26"/>
      <c r="BN68" s="26"/>
      <c r="BO68" s="26">
        <v>750</v>
      </c>
      <c r="BP68" s="26">
        <v>300</v>
      </c>
      <c r="BQ68" s="26">
        <v>300</v>
      </c>
      <c r="BR68" s="26"/>
      <c r="BS68" s="26"/>
      <c r="BT68" s="26"/>
      <c r="BU68" s="26">
        <v>300</v>
      </c>
      <c r="BV68" s="26">
        <v>300</v>
      </c>
      <c r="BW68" s="26">
        <v>300</v>
      </c>
      <c r="BX68" s="34"/>
      <c r="BY68" s="34"/>
      <c r="BZ68" s="34"/>
      <c r="CA68" s="26">
        <v>300</v>
      </c>
      <c r="CB68" s="26"/>
      <c r="CC68" s="26"/>
      <c r="CD68" s="26"/>
      <c r="CE68" s="26"/>
      <c r="CF68" s="26"/>
      <c r="CG68" s="34"/>
      <c r="CH68" s="26"/>
      <c r="CI68" s="26"/>
      <c r="CJ68" s="34"/>
      <c r="CK68" s="34"/>
      <c r="CL68" s="34"/>
      <c r="CM68" s="34"/>
      <c r="CN68" s="26"/>
      <c r="CO68" s="26"/>
      <c r="CP68" s="34"/>
      <c r="CQ68" s="34"/>
      <c r="CR68" s="34"/>
      <c r="CS68" s="34"/>
      <c r="CT68" s="26">
        <v>200</v>
      </c>
      <c r="CU68" s="26">
        <v>200</v>
      </c>
      <c r="CV68" s="26">
        <v>200</v>
      </c>
      <c r="CW68" s="34"/>
      <c r="CX68" s="34"/>
      <c r="CY68" s="34"/>
    </row>
    <row r="69" s="2" customFormat="1" ht="23.25" customHeight="1" spans="1:103">
      <c r="A69" s="12" t="s">
        <v>311</v>
      </c>
      <c r="B69" s="11">
        <f t="shared" si="33"/>
        <v>7034</v>
      </c>
      <c r="C69" s="11">
        <f t="shared" si="33"/>
        <v>6734</v>
      </c>
      <c r="D69" s="11">
        <f t="shared" si="33"/>
        <v>200</v>
      </c>
      <c r="E69" s="11">
        <f t="shared" si="33"/>
        <v>0</v>
      </c>
      <c r="F69" s="11">
        <f t="shared" si="33"/>
        <v>150</v>
      </c>
      <c r="G69" s="11">
        <f t="shared" si="33"/>
        <v>6384</v>
      </c>
      <c r="H69" s="26"/>
      <c r="I69" s="26"/>
      <c r="J69" s="26"/>
      <c r="K69" s="26"/>
      <c r="L69" s="26"/>
      <c r="M69" s="26"/>
      <c r="N69" s="26">
        <v>40</v>
      </c>
      <c r="O69" s="26">
        <v>40</v>
      </c>
      <c r="P69" s="26"/>
      <c r="Q69" s="26"/>
      <c r="R69" s="26"/>
      <c r="S69" s="26">
        <v>40</v>
      </c>
      <c r="T69" s="26">
        <v>300</v>
      </c>
      <c r="U69" s="26">
        <v>300</v>
      </c>
      <c r="V69" s="26"/>
      <c r="W69" s="26"/>
      <c r="X69" s="26"/>
      <c r="Y69" s="26">
        <v>300</v>
      </c>
      <c r="Z69" s="22">
        <v>184</v>
      </c>
      <c r="AA69" s="26">
        <v>184</v>
      </c>
      <c r="AB69" s="26"/>
      <c r="AC69" s="26"/>
      <c r="AD69" s="26"/>
      <c r="AE69" s="26">
        <v>184</v>
      </c>
      <c r="AF69" s="22">
        <v>660</v>
      </c>
      <c r="AG69" s="26">
        <v>660</v>
      </c>
      <c r="AH69" s="26"/>
      <c r="AI69" s="26"/>
      <c r="AJ69" s="26"/>
      <c r="AK69" s="26">
        <v>660</v>
      </c>
      <c r="AL69" s="26"/>
      <c r="AM69" s="26"/>
      <c r="AN69" s="44"/>
      <c r="AO69" s="44"/>
      <c r="AP69" s="44"/>
      <c r="AQ69" s="44"/>
      <c r="AR69" s="26">
        <v>300</v>
      </c>
      <c r="AS69" s="26">
        <v>300</v>
      </c>
      <c r="AT69" s="26"/>
      <c r="AU69" s="26"/>
      <c r="AV69" s="26"/>
      <c r="AW69" s="26">
        <v>300</v>
      </c>
      <c r="AX69" s="26">
        <v>4300</v>
      </c>
      <c r="AY69" s="46">
        <v>4000</v>
      </c>
      <c r="AZ69" s="46"/>
      <c r="BA69" s="46"/>
      <c r="BB69" s="46"/>
      <c r="BC69" s="46">
        <v>4000</v>
      </c>
      <c r="BD69" s="26"/>
      <c r="BE69" s="26"/>
      <c r="BF69" s="44"/>
      <c r="BG69" s="44"/>
      <c r="BH69" s="44"/>
      <c r="BI69" s="44"/>
      <c r="BJ69" s="26">
        <v>300</v>
      </c>
      <c r="BK69" s="46">
        <v>300</v>
      </c>
      <c r="BL69" s="26"/>
      <c r="BM69" s="26"/>
      <c r="BN69" s="26"/>
      <c r="BO69" s="46">
        <v>300</v>
      </c>
      <c r="BP69" s="26">
        <v>300</v>
      </c>
      <c r="BQ69" s="26">
        <v>300</v>
      </c>
      <c r="BR69" s="34"/>
      <c r="BS69" s="34"/>
      <c r="BT69" s="34"/>
      <c r="BU69" s="26">
        <v>300</v>
      </c>
      <c r="BV69" s="26">
        <v>300</v>
      </c>
      <c r="BW69" s="26">
        <v>300</v>
      </c>
      <c r="BX69" s="34"/>
      <c r="BY69" s="34"/>
      <c r="BZ69" s="34"/>
      <c r="CA69" s="26">
        <v>300</v>
      </c>
      <c r="CB69" s="26"/>
      <c r="CC69" s="26"/>
      <c r="CD69" s="34"/>
      <c r="CE69" s="34"/>
      <c r="CF69" s="34"/>
      <c r="CG69" s="34"/>
      <c r="CH69" s="26"/>
      <c r="CI69" s="26"/>
      <c r="CJ69" s="34"/>
      <c r="CK69" s="34"/>
      <c r="CL69" s="34"/>
      <c r="CM69" s="34"/>
      <c r="CN69" s="26">
        <v>150</v>
      </c>
      <c r="CO69" s="26">
        <v>150</v>
      </c>
      <c r="CP69" s="34"/>
      <c r="CQ69" s="34"/>
      <c r="CR69" s="34">
        <v>150</v>
      </c>
      <c r="CS69" s="34"/>
      <c r="CT69" s="26">
        <v>200</v>
      </c>
      <c r="CU69" s="26">
        <v>200</v>
      </c>
      <c r="CV69" s="26">
        <v>200</v>
      </c>
      <c r="CW69" s="34"/>
      <c r="CX69" s="34"/>
      <c r="CY69" s="34"/>
    </row>
    <row r="70" s="2" customFormat="1" ht="23.25" customHeight="1" spans="1:103">
      <c r="A70" s="12" t="s">
        <v>312</v>
      </c>
      <c r="B70" s="11">
        <f t="shared" si="33"/>
        <v>3806</v>
      </c>
      <c r="C70" s="11">
        <f t="shared" si="33"/>
        <v>3824</v>
      </c>
      <c r="D70" s="11">
        <f t="shared" si="33"/>
        <v>0</v>
      </c>
      <c r="E70" s="11">
        <f t="shared" si="33"/>
        <v>0</v>
      </c>
      <c r="F70" s="11">
        <f t="shared" si="33"/>
        <v>0</v>
      </c>
      <c r="G70" s="11">
        <f t="shared" si="33"/>
        <v>3824</v>
      </c>
      <c r="H70" s="26"/>
      <c r="I70" s="26"/>
      <c r="J70" s="26"/>
      <c r="K70" s="26"/>
      <c r="L70" s="26"/>
      <c r="M70" s="26"/>
      <c r="N70" s="26">
        <v>40</v>
      </c>
      <c r="O70" s="26">
        <v>40</v>
      </c>
      <c r="P70" s="26"/>
      <c r="Q70" s="26"/>
      <c r="R70" s="26"/>
      <c r="S70" s="26">
        <v>40</v>
      </c>
      <c r="T70" s="26">
        <v>112</v>
      </c>
      <c r="U70" s="26">
        <v>112</v>
      </c>
      <c r="V70" s="26"/>
      <c r="W70" s="26"/>
      <c r="X70" s="26"/>
      <c r="Y70" s="26">
        <v>112</v>
      </c>
      <c r="Z70" s="22">
        <v>584</v>
      </c>
      <c r="AA70" s="26">
        <v>600</v>
      </c>
      <c r="AB70" s="26"/>
      <c r="AC70" s="26"/>
      <c r="AD70" s="26"/>
      <c r="AE70" s="26">
        <v>600</v>
      </c>
      <c r="AF70" s="22">
        <v>710</v>
      </c>
      <c r="AG70" s="26">
        <v>710</v>
      </c>
      <c r="AH70" s="26"/>
      <c r="AI70" s="26"/>
      <c r="AJ70" s="26"/>
      <c r="AK70" s="26">
        <v>710</v>
      </c>
      <c r="AL70" s="26"/>
      <c r="AM70" s="26"/>
      <c r="AN70" s="44"/>
      <c r="AO70" s="44"/>
      <c r="AP70" s="44"/>
      <c r="AQ70" s="44"/>
      <c r="AR70" s="26">
        <v>100</v>
      </c>
      <c r="AS70" s="26">
        <v>100</v>
      </c>
      <c r="AT70" s="26"/>
      <c r="AU70" s="26"/>
      <c r="AV70" s="26"/>
      <c r="AW70" s="26">
        <v>100</v>
      </c>
      <c r="AX70" s="26">
        <v>1500</v>
      </c>
      <c r="AY70" s="26">
        <v>1500</v>
      </c>
      <c r="AZ70" s="26"/>
      <c r="BA70" s="26"/>
      <c r="BB70" s="26"/>
      <c r="BC70" s="26">
        <v>1500</v>
      </c>
      <c r="BD70" s="26"/>
      <c r="BE70" s="26"/>
      <c r="BF70" s="44"/>
      <c r="BG70" s="44"/>
      <c r="BH70" s="44"/>
      <c r="BI70" s="44"/>
      <c r="BJ70" s="26">
        <v>300</v>
      </c>
      <c r="BK70" s="26">
        <v>302</v>
      </c>
      <c r="BL70" s="26"/>
      <c r="BM70" s="26"/>
      <c r="BN70" s="26"/>
      <c r="BO70" s="26">
        <v>302</v>
      </c>
      <c r="BP70" s="26">
        <v>200</v>
      </c>
      <c r="BQ70" s="26">
        <v>200</v>
      </c>
      <c r="BR70" s="34"/>
      <c r="BS70" s="34"/>
      <c r="BT70" s="34"/>
      <c r="BU70" s="26">
        <v>200</v>
      </c>
      <c r="BV70" s="26">
        <v>260</v>
      </c>
      <c r="BW70" s="26">
        <v>260</v>
      </c>
      <c r="BX70" s="34"/>
      <c r="BY70" s="34"/>
      <c r="BZ70" s="34"/>
      <c r="CA70" s="26">
        <v>260</v>
      </c>
      <c r="CB70" s="26"/>
      <c r="CC70" s="26"/>
      <c r="CD70" s="34"/>
      <c r="CE70" s="34"/>
      <c r="CF70" s="34"/>
      <c r="CG70" s="34"/>
      <c r="CH70" s="26"/>
      <c r="CI70" s="26"/>
      <c r="CJ70" s="34"/>
      <c r="CK70" s="34"/>
      <c r="CL70" s="34"/>
      <c r="CM70" s="34"/>
      <c r="CN70" s="26"/>
      <c r="CO70" s="26"/>
      <c r="CP70" s="34"/>
      <c r="CQ70" s="34"/>
      <c r="CR70" s="34"/>
      <c r="CS70" s="34"/>
      <c r="CT70" s="26"/>
      <c r="CU70" s="26"/>
      <c r="CV70" s="26"/>
      <c r="CW70" s="34"/>
      <c r="CX70" s="34"/>
      <c r="CY70" s="34"/>
    </row>
    <row r="71" s="2" customFormat="1" ht="23.25" customHeight="1" spans="1:103">
      <c r="A71" s="12" t="s">
        <v>313</v>
      </c>
      <c r="B71" s="11">
        <f t="shared" si="33"/>
        <v>1078</v>
      </c>
      <c r="C71" s="11">
        <f t="shared" si="33"/>
        <v>1142</v>
      </c>
      <c r="D71" s="11">
        <f t="shared" si="33"/>
        <v>0</v>
      </c>
      <c r="E71" s="11">
        <f t="shared" si="33"/>
        <v>0</v>
      </c>
      <c r="F71" s="11">
        <f t="shared" si="33"/>
        <v>0</v>
      </c>
      <c r="G71" s="11">
        <f t="shared" si="33"/>
        <v>1142</v>
      </c>
      <c r="H71" s="26"/>
      <c r="I71" s="26"/>
      <c r="J71" s="26"/>
      <c r="K71" s="26"/>
      <c r="L71" s="26"/>
      <c r="M71" s="26"/>
      <c r="N71" s="26">
        <v>40</v>
      </c>
      <c r="O71" s="26">
        <v>40</v>
      </c>
      <c r="P71" s="26"/>
      <c r="Q71" s="26"/>
      <c r="R71" s="26"/>
      <c r="S71" s="26">
        <v>40</v>
      </c>
      <c r="T71" s="26">
        <v>192</v>
      </c>
      <c r="U71" s="26">
        <v>256</v>
      </c>
      <c r="V71" s="26"/>
      <c r="W71" s="26"/>
      <c r="X71" s="26"/>
      <c r="Y71" s="26">
        <v>256</v>
      </c>
      <c r="Z71" s="22">
        <v>246</v>
      </c>
      <c r="AA71" s="26">
        <v>246</v>
      </c>
      <c r="AB71" s="26"/>
      <c r="AC71" s="26"/>
      <c r="AD71" s="26"/>
      <c r="AE71" s="26">
        <v>246</v>
      </c>
      <c r="AF71" s="22">
        <v>360</v>
      </c>
      <c r="AG71" s="26">
        <v>360</v>
      </c>
      <c r="AH71" s="26"/>
      <c r="AI71" s="26"/>
      <c r="AJ71" s="26"/>
      <c r="AK71" s="26">
        <v>360</v>
      </c>
      <c r="AL71" s="26"/>
      <c r="AM71" s="26"/>
      <c r="AN71" s="44"/>
      <c r="AO71" s="44"/>
      <c r="AP71" s="44"/>
      <c r="AQ71" s="44"/>
      <c r="AR71" s="26"/>
      <c r="AS71" s="26"/>
      <c r="AT71" s="26"/>
      <c r="AU71" s="34"/>
      <c r="AV71" s="34"/>
      <c r="AW71" s="34"/>
      <c r="AX71" s="26">
        <v>200</v>
      </c>
      <c r="AY71" s="26">
        <v>200</v>
      </c>
      <c r="AZ71" s="26"/>
      <c r="BA71" s="26"/>
      <c r="BB71" s="26"/>
      <c r="BC71" s="26">
        <v>200</v>
      </c>
      <c r="BD71" s="26"/>
      <c r="BE71" s="26"/>
      <c r="BF71" s="44"/>
      <c r="BG71" s="44"/>
      <c r="BH71" s="44"/>
      <c r="BI71" s="44"/>
      <c r="BJ71" s="26"/>
      <c r="BK71" s="26"/>
      <c r="BL71" s="34"/>
      <c r="BM71" s="34"/>
      <c r="BN71" s="34"/>
      <c r="BO71" s="34"/>
      <c r="BP71" s="26"/>
      <c r="BQ71" s="26"/>
      <c r="BR71" s="34"/>
      <c r="BS71" s="34"/>
      <c r="BT71" s="34"/>
      <c r="BU71" s="34"/>
      <c r="BV71" s="26">
        <v>40</v>
      </c>
      <c r="BW71" s="26">
        <v>40</v>
      </c>
      <c r="BX71" s="34"/>
      <c r="BY71" s="34"/>
      <c r="BZ71" s="34"/>
      <c r="CA71" s="26">
        <v>40</v>
      </c>
      <c r="CB71" s="26"/>
      <c r="CC71" s="26"/>
      <c r="CD71" s="34"/>
      <c r="CE71" s="34"/>
      <c r="CF71" s="34"/>
      <c r="CG71" s="34"/>
      <c r="CH71" s="26"/>
      <c r="CI71" s="26"/>
      <c r="CJ71" s="34"/>
      <c r="CK71" s="34"/>
      <c r="CL71" s="34"/>
      <c r="CM71" s="34"/>
      <c r="CN71" s="26"/>
      <c r="CO71" s="26"/>
      <c r="CP71" s="34"/>
      <c r="CQ71" s="34"/>
      <c r="CR71" s="34"/>
      <c r="CS71" s="34"/>
      <c r="CT71" s="26"/>
      <c r="CU71" s="26"/>
      <c r="CV71" s="26"/>
      <c r="CW71" s="34"/>
      <c r="CX71" s="34"/>
      <c r="CY71" s="34"/>
    </row>
    <row r="72" s="2" customFormat="1" ht="23.25" customHeight="1" spans="1:103">
      <c r="A72" s="12" t="s">
        <v>314</v>
      </c>
      <c r="B72" s="11">
        <f t="shared" si="33"/>
        <v>394</v>
      </c>
      <c r="C72" s="11">
        <f t="shared" si="33"/>
        <v>394</v>
      </c>
      <c r="D72" s="11">
        <f t="shared" si="33"/>
        <v>50</v>
      </c>
      <c r="E72" s="11">
        <f t="shared" si="33"/>
        <v>0</v>
      </c>
      <c r="F72" s="11">
        <f t="shared" si="33"/>
        <v>140</v>
      </c>
      <c r="G72" s="11">
        <f t="shared" si="33"/>
        <v>204</v>
      </c>
      <c r="H72" s="26"/>
      <c r="I72" s="26"/>
      <c r="J72" s="26"/>
      <c r="K72" s="26"/>
      <c r="L72" s="26"/>
      <c r="M72" s="26"/>
      <c r="N72" s="26">
        <v>40</v>
      </c>
      <c r="O72" s="26">
        <v>40</v>
      </c>
      <c r="P72" s="26"/>
      <c r="Q72" s="26"/>
      <c r="R72" s="26"/>
      <c r="S72" s="26">
        <v>40</v>
      </c>
      <c r="T72" s="26">
        <v>44</v>
      </c>
      <c r="U72" s="26">
        <v>44</v>
      </c>
      <c r="V72" s="26"/>
      <c r="W72" s="26"/>
      <c r="X72" s="26"/>
      <c r="Y72" s="26">
        <v>44</v>
      </c>
      <c r="Z72" s="22"/>
      <c r="AA72" s="26"/>
      <c r="AB72" s="26"/>
      <c r="AC72" s="26"/>
      <c r="AD72" s="26"/>
      <c r="AE72" s="34"/>
      <c r="AF72" s="22">
        <v>60</v>
      </c>
      <c r="AG72" s="26">
        <v>60</v>
      </c>
      <c r="AH72" s="26"/>
      <c r="AI72" s="26"/>
      <c r="AJ72" s="26"/>
      <c r="AK72" s="26">
        <v>60</v>
      </c>
      <c r="AL72" s="26"/>
      <c r="AM72" s="26"/>
      <c r="AN72" s="44"/>
      <c r="AO72" s="44"/>
      <c r="AP72" s="44"/>
      <c r="AQ72" s="44"/>
      <c r="AR72" s="26"/>
      <c r="AS72" s="26"/>
      <c r="AT72" s="26"/>
      <c r="AU72" s="34"/>
      <c r="AV72" s="34"/>
      <c r="AW72" s="34"/>
      <c r="AX72" s="26">
        <v>200</v>
      </c>
      <c r="AY72" s="26">
        <v>200</v>
      </c>
      <c r="AZ72" s="26"/>
      <c r="BA72" s="26"/>
      <c r="BB72" s="26">
        <v>140</v>
      </c>
      <c r="BC72" s="26">
        <v>60</v>
      </c>
      <c r="BD72" s="26"/>
      <c r="BE72" s="26"/>
      <c r="BF72" s="44"/>
      <c r="BG72" s="44"/>
      <c r="BH72" s="44"/>
      <c r="BI72" s="44"/>
      <c r="BJ72" s="26"/>
      <c r="BK72" s="26"/>
      <c r="BL72" s="34"/>
      <c r="BM72" s="34"/>
      <c r="BN72" s="34"/>
      <c r="BO72" s="34"/>
      <c r="BP72" s="26"/>
      <c r="BQ72" s="26"/>
      <c r="BR72" s="34"/>
      <c r="BS72" s="34"/>
      <c r="BT72" s="34"/>
      <c r="BU72" s="34"/>
      <c r="BV72" s="26"/>
      <c r="BW72" s="26"/>
      <c r="BX72" s="34"/>
      <c r="BY72" s="34"/>
      <c r="BZ72" s="34"/>
      <c r="CA72" s="34"/>
      <c r="CB72" s="26"/>
      <c r="CC72" s="26"/>
      <c r="CD72" s="34"/>
      <c r="CE72" s="34"/>
      <c r="CF72" s="34"/>
      <c r="CG72" s="34"/>
      <c r="CH72" s="26"/>
      <c r="CI72" s="26"/>
      <c r="CJ72" s="34"/>
      <c r="CK72" s="34"/>
      <c r="CL72" s="34"/>
      <c r="CM72" s="34"/>
      <c r="CN72" s="26"/>
      <c r="CO72" s="26"/>
      <c r="CP72" s="34"/>
      <c r="CQ72" s="34"/>
      <c r="CR72" s="34"/>
      <c r="CS72" s="34"/>
      <c r="CT72" s="26">
        <v>50</v>
      </c>
      <c r="CU72" s="26">
        <v>50</v>
      </c>
      <c r="CV72" s="26">
        <v>50</v>
      </c>
      <c r="CW72" s="34"/>
      <c r="CX72" s="34"/>
      <c r="CY72" s="34"/>
    </row>
    <row r="73" s="2" customFormat="1" ht="23.25" customHeight="1" spans="1:103">
      <c r="A73" s="41" t="s">
        <v>315</v>
      </c>
      <c r="B73" s="11">
        <f t="shared" si="33"/>
        <v>400</v>
      </c>
      <c r="C73" s="11">
        <f t="shared" si="33"/>
        <v>400</v>
      </c>
      <c r="D73" s="11">
        <f t="shared" si="33"/>
        <v>0</v>
      </c>
      <c r="E73" s="11">
        <f t="shared" si="33"/>
        <v>0</v>
      </c>
      <c r="F73" s="11">
        <f t="shared" si="33"/>
        <v>0</v>
      </c>
      <c r="G73" s="11">
        <f t="shared" si="33"/>
        <v>400</v>
      </c>
      <c r="H73" s="26"/>
      <c r="I73" s="26"/>
      <c r="J73" s="26"/>
      <c r="K73" s="26"/>
      <c r="L73" s="26"/>
      <c r="M73" s="26"/>
      <c r="N73" s="26">
        <v>40</v>
      </c>
      <c r="O73" s="26">
        <v>40</v>
      </c>
      <c r="P73" s="26"/>
      <c r="Q73" s="26"/>
      <c r="R73" s="26"/>
      <c r="S73" s="26">
        <v>40</v>
      </c>
      <c r="T73" s="26">
        <v>100</v>
      </c>
      <c r="U73" s="26">
        <v>100</v>
      </c>
      <c r="V73" s="26"/>
      <c r="W73" s="26"/>
      <c r="X73" s="26"/>
      <c r="Y73" s="26">
        <v>100</v>
      </c>
      <c r="Z73" s="22"/>
      <c r="AA73" s="26"/>
      <c r="AB73" s="26"/>
      <c r="AC73" s="26"/>
      <c r="AD73" s="26"/>
      <c r="AE73" s="26"/>
      <c r="AF73" s="22">
        <v>110</v>
      </c>
      <c r="AG73" s="26">
        <v>110</v>
      </c>
      <c r="AH73" s="26"/>
      <c r="AI73" s="26"/>
      <c r="AJ73" s="26"/>
      <c r="AK73" s="26">
        <v>110</v>
      </c>
      <c r="AL73" s="26"/>
      <c r="AM73" s="26"/>
      <c r="AN73" s="44"/>
      <c r="AO73" s="44"/>
      <c r="AP73" s="44"/>
      <c r="AQ73" s="44"/>
      <c r="AR73" s="26"/>
      <c r="AS73" s="26"/>
      <c r="AT73" s="26"/>
      <c r="AU73" s="34"/>
      <c r="AV73" s="34"/>
      <c r="AW73" s="34"/>
      <c r="AX73" s="26">
        <v>150</v>
      </c>
      <c r="AY73" s="26">
        <v>150</v>
      </c>
      <c r="AZ73" s="26"/>
      <c r="BA73" s="26"/>
      <c r="BB73" s="26"/>
      <c r="BC73" s="26">
        <v>150</v>
      </c>
      <c r="BD73" s="26"/>
      <c r="BE73" s="26"/>
      <c r="BF73" s="44"/>
      <c r="BG73" s="44"/>
      <c r="BH73" s="44"/>
      <c r="BI73" s="44"/>
      <c r="BJ73" s="26"/>
      <c r="BK73" s="26"/>
      <c r="BL73" s="34"/>
      <c r="BM73" s="34"/>
      <c r="BN73" s="34"/>
      <c r="BO73" s="34"/>
      <c r="BP73" s="26"/>
      <c r="BQ73" s="26"/>
      <c r="BR73" s="26"/>
      <c r="BS73" s="26"/>
      <c r="BT73" s="34"/>
      <c r="BU73" s="34"/>
      <c r="BV73" s="26"/>
      <c r="BW73" s="26"/>
      <c r="BX73" s="34"/>
      <c r="BY73" s="34"/>
      <c r="BZ73" s="34"/>
      <c r="CA73" s="34"/>
      <c r="CB73" s="26"/>
      <c r="CC73" s="26"/>
      <c r="CD73" s="26"/>
      <c r="CE73" s="26"/>
      <c r="CF73" s="34"/>
      <c r="CG73" s="34"/>
      <c r="CH73" s="26"/>
      <c r="CI73" s="26"/>
      <c r="CJ73" s="34"/>
      <c r="CK73" s="34"/>
      <c r="CL73" s="34"/>
      <c r="CM73" s="34"/>
      <c r="CN73" s="26"/>
      <c r="CO73" s="26"/>
      <c r="CP73" s="34"/>
      <c r="CQ73" s="34"/>
      <c r="CR73" s="34"/>
      <c r="CS73" s="34"/>
      <c r="CT73" s="26"/>
      <c r="CU73" s="26"/>
      <c r="CV73" s="34"/>
      <c r="CW73" s="34"/>
      <c r="CX73" s="34"/>
      <c r="CY73" s="34"/>
    </row>
    <row r="74" s="3" customFormat="1" ht="48.75" customHeight="1" spans="1:103">
      <c r="A74" s="42" t="s">
        <v>316</v>
      </c>
      <c r="B74" s="11">
        <f t="shared" si="33"/>
        <v>1424</v>
      </c>
      <c r="C74" s="11">
        <f t="shared" si="33"/>
        <v>1424</v>
      </c>
      <c r="D74" s="11">
        <f t="shared" si="33"/>
        <v>1424</v>
      </c>
      <c r="E74" s="11">
        <f t="shared" si="33"/>
        <v>0</v>
      </c>
      <c r="F74" s="11">
        <f t="shared" si="33"/>
        <v>0</v>
      </c>
      <c r="G74" s="11">
        <f t="shared" si="33"/>
        <v>0</v>
      </c>
      <c r="H74" s="11"/>
      <c r="I74" s="11"/>
      <c r="J74" s="11"/>
      <c r="K74" s="11"/>
      <c r="L74" s="11"/>
      <c r="M74" s="11"/>
      <c r="N74" s="11"/>
      <c r="O74" s="11"/>
      <c r="P74" s="11"/>
      <c r="Q74" s="11"/>
      <c r="R74" s="11"/>
      <c r="S74" s="11"/>
      <c r="T74" s="11"/>
      <c r="U74" s="11"/>
      <c r="V74" s="11"/>
      <c r="W74" s="11"/>
      <c r="X74" s="11"/>
      <c r="Y74" s="11"/>
      <c r="Z74" s="21"/>
      <c r="AA74" s="11"/>
      <c r="AB74" s="11"/>
      <c r="AC74" s="11"/>
      <c r="AD74" s="11"/>
      <c r="AE74" s="11"/>
      <c r="AF74" s="2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v>1424</v>
      </c>
      <c r="CU74" s="11">
        <v>1424</v>
      </c>
      <c r="CV74" s="11">
        <v>1424</v>
      </c>
      <c r="CW74" s="11"/>
      <c r="CX74" s="11"/>
      <c r="CY74" s="11"/>
    </row>
    <row r="75" s="3" customFormat="1" ht="37.5" customHeight="1" spans="1:103">
      <c r="A75" s="42" t="s">
        <v>317</v>
      </c>
      <c r="B75" s="11">
        <f t="shared" si="33"/>
        <v>3777</v>
      </c>
      <c r="C75" s="11">
        <f t="shared" si="33"/>
        <v>3777</v>
      </c>
      <c r="D75" s="11">
        <f t="shared" si="33"/>
        <v>2272</v>
      </c>
      <c r="E75" s="11">
        <f t="shared" si="33"/>
        <v>0</v>
      </c>
      <c r="F75" s="11">
        <f t="shared" si="33"/>
        <v>0</v>
      </c>
      <c r="G75" s="11">
        <f t="shared" si="33"/>
        <v>1505</v>
      </c>
      <c r="H75" s="11"/>
      <c r="I75" s="11"/>
      <c r="J75" s="11"/>
      <c r="K75" s="11"/>
      <c r="L75" s="43"/>
      <c r="M75" s="43"/>
      <c r="N75" s="11"/>
      <c r="O75" s="11"/>
      <c r="P75" s="11"/>
      <c r="Q75" s="11"/>
      <c r="R75" s="43"/>
      <c r="S75" s="43"/>
      <c r="T75" s="11"/>
      <c r="U75" s="11"/>
      <c r="V75" s="11"/>
      <c r="W75" s="11"/>
      <c r="X75" s="43"/>
      <c r="Y75" s="43"/>
      <c r="Z75" s="21"/>
      <c r="AA75" s="11"/>
      <c r="AB75" s="11"/>
      <c r="AC75" s="11"/>
      <c r="AD75" s="11"/>
      <c r="AE75" s="43"/>
      <c r="AF75" s="21"/>
      <c r="AG75" s="11"/>
      <c r="AH75" s="43"/>
      <c r="AI75" s="43"/>
      <c r="AJ75" s="43"/>
      <c r="AK75" s="43"/>
      <c r="AL75" s="11"/>
      <c r="AM75" s="11"/>
      <c r="AN75" s="43"/>
      <c r="AO75" s="43"/>
      <c r="AP75" s="43"/>
      <c r="AQ75" s="43"/>
      <c r="AR75" s="11"/>
      <c r="AS75" s="11"/>
      <c r="AT75" s="11"/>
      <c r="AU75" s="11"/>
      <c r="AV75" s="11"/>
      <c r="AW75" s="11"/>
      <c r="AX75" s="11"/>
      <c r="AY75" s="11"/>
      <c r="AZ75" s="43"/>
      <c r="BA75" s="43"/>
      <c r="BB75" s="43"/>
      <c r="BC75" s="43"/>
      <c r="BD75" s="11"/>
      <c r="BE75" s="11"/>
      <c r="BF75" s="43"/>
      <c r="BG75" s="43"/>
      <c r="BH75" s="43"/>
      <c r="BI75" s="43"/>
      <c r="BJ75" s="11"/>
      <c r="BK75" s="11"/>
      <c r="BL75" s="11"/>
      <c r="BM75" s="11"/>
      <c r="BN75" s="11"/>
      <c r="BO75" s="11"/>
      <c r="BP75" s="11"/>
      <c r="BQ75" s="11"/>
      <c r="BR75" s="43"/>
      <c r="BS75" s="43"/>
      <c r="BT75" s="43"/>
      <c r="BU75" s="43"/>
      <c r="BV75" s="11"/>
      <c r="BW75" s="11"/>
      <c r="BX75" s="11"/>
      <c r="BY75" s="11"/>
      <c r="BZ75" s="11"/>
      <c r="CA75" s="11"/>
      <c r="CB75" s="11"/>
      <c r="CC75" s="11"/>
      <c r="CD75" s="43"/>
      <c r="CE75" s="43"/>
      <c r="CF75" s="43"/>
      <c r="CG75" s="43"/>
      <c r="CH75" s="11">
        <v>408</v>
      </c>
      <c r="CI75" s="11">
        <v>408</v>
      </c>
      <c r="CJ75" s="11"/>
      <c r="CK75" s="11"/>
      <c r="CL75" s="11"/>
      <c r="CM75" s="11">
        <v>408</v>
      </c>
      <c r="CN75" s="11">
        <v>1097</v>
      </c>
      <c r="CO75" s="11">
        <v>1097</v>
      </c>
      <c r="CP75" s="11"/>
      <c r="CQ75" s="11"/>
      <c r="CR75" s="11"/>
      <c r="CS75" s="11">
        <v>1097</v>
      </c>
      <c r="CT75" s="11">
        <v>2272</v>
      </c>
      <c r="CU75" s="11">
        <v>2272</v>
      </c>
      <c r="CV75" s="11">
        <v>2272</v>
      </c>
      <c r="CW75" s="11"/>
      <c r="CX75" s="11"/>
      <c r="CY75" s="11"/>
    </row>
    <row r="76" s="3" customFormat="1" ht="50.25" customHeight="1" spans="1:103">
      <c r="A76" s="42" t="s">
        <v>318</v>
      </c>
      <c r="B76" s="11">
        <f t="shared" si="33"/>
        <v>356</v>
      </c>
      <c r="C76" s="11">
        <f t="shared" si="33"/>
        <v>356</v>
      </c>
      <c r="D76" s="11">
        <f t="shared" si="33"/>
        <v>0</v>
      </c>
      <c r="E76" s="11">
        <f t="shared" si="33"/>
        <v>299</v>
      </c>
      <c r="F76" s="11">
        <f t="shared" si="33"/>
        <v>57</v>
      </c>
      <c r="G76" s="11">
        <f t="shared" si="33"/>
        <v>0</v>
      </c>
      <c r="H76" s="11"/>
      <c r="I76" s="11"/>
      <c r="J76" s="11"/>
      <c r="K76" s="11"/>
      <c r="L76" s="43"/>
      <c r="M76" s="43"/>
      <c r="N76" s="11"/>
      <c r="O76" s="11"/>
      <c r="P76" s="11"/>
      <c r="Q76" s="11"/>
      <c r="R76" s="43"/>
      <c r="S76" s="43"/>
      <c r="T76" s="11"/>
      <c r="U76" s="11"/>
      <c r="V76" s="11"/>
      <c r="W76" s="11"/>
      <c r="X76" s="43"/>
      <c r="Y76" s="43"/>
      <c r="Z76" s="21"/>
      <c r="AA76" s="11"/>
      <c r="AB76" s="11"/>
      <c r="AC76" s="11"/>
      <c r="AD76" s="11"/>
      <c r="AE76" s="43"/>
      <c r="AF76" s="21"/>
      <c r="AG76" s="11"/>
      <c r="AH76" s="43"/>
      <c r="AI76" s="43"/>
      <c r="AJ76" s="43"/>
      <c r="AK76" s="43"/>
      <c r="AL76" s="11"/>
      <c r="AM76" s="11"/>
      <c r="AN76" s="43"/>
      <c r="AO76" s="43"/>
      <c r="AP76" s="43"/>
      <c r="AQ76" s="43"/>
      <c r="AR76" s="11"/>
      <c r="AS76" s="11"/>
      <c r="AT76" s="11"/>
      <c r="AU76" s="45"/>
      <c r="AV76" s="45"/>
      <c r="AW76" s="43"/>
      <c r="AX76" s="11"/>
      <c r="AY76" s="11"/>
      <c r="AZ76" s="43"/>
      <c r="BA76" s="43"/>
      <c r="BB76" s="43"/>
      <c r="BC76" s="43"/>
      <c r="BD76" s="11"/>
      <c r="BE76" s="11"/>
      <c r="BF76" s="43"/>
      <c r="BG76" s="43"/>
      <c r="BH76" s="43"/>
      <c r="BI76" s="43"/>
      <c r="BJ76" s="11"/>
      <c r="BK76" s="11"/>
      <c r="BL76" s="45"/>
      <c r="BM76" s="45"/>
      <c r="BN76" s="45"/>
      <c r="BO76" s="43"/>
      <c r="BP76" s="11"/>
      <c r="BQ76" s="11"/>
      <c r="BR76" s="43"/>
      <c r="BS76" s="43"/>
      <c r="BT76" s="43"/>
      <c r="BU76" s="43"/>
      <c r="BV76" s="11"/>
      <c r="BW76" s="11"/>
      <c r="BX76" s="45"/>
      <c r="BY76" s="45"/>
      <c r="BZ76" s="45"/>
      <c r="CA76" s="43"/>
      <c r="CB76" s="11"/>
      <c r="CC76" s="11"/>
      <c r="CD76" s="43"/>
      <c r="CE76" s="43"/>
      <c r="CF76" s="43"/>
      <c r="CG76" s="43"/>
      <c r="CH76" s="11">
        <v>206</v>
      </c>
      <c r="CI76" s="11">
        <v>206</v>
      </c>
      <c r="CJ76" s="45"/>
      <c r="CK76" s="45">
        <v>149</v>
      </c>
      <c r="CL76" s="45">
        <v>57</v>
      </c>
      <c r="CM76" s="43"/>
      <c r="CN76" s="11">
        <v>150</v>
      </c>
      <c r="CO76" s="11">
        <v>150</v>
      </c>
      <c r="CP76" s="45"/>
      <c r="CQ76" s="45">
        <v>150</v>
      </c>
      <c r="CR76" s="45"/>
      <c r="CS76" s="43"/>
      <c r="CT76" s="11"/>
      <c r="CU76" s="11"/>
      <c r="CV76" s="45"/>
      <c r="CW76" s="45"/>
      <c r="CX76" s="45"/>
      <c r="CY76" s="43"/>
    </row>
    <row r="77" ht="21.75" customHeight="1"/>
    <row r="78" ht="21.75" customHeight="1"/>
    <row r="79" ht="21.75" customHeight="1"/>
    <row r="80" ht="21.75" customHeight="1"/>
    <row r="81" ht="21.75" customHeight="1"/>
    <row r="82" ht="21" customHeight="1"/>
    <row r="83" ht="21" customHeight="1"/>
    <row r="84" ht="21" customHeight="1"/>
    <row r="85" ht="21"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44.25" customHeight="1"/>
    <row r="118" ht="33"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1" customHeight="1"/>
    <row r="148" ht="22.5"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30" customHeight="1"/>
    <row r="160" ht="25.5" customHeight="1"/>
    <row r="161" ht="27.75" customHeight="1"/>
    <row r="162" ht="49.5" customHeight="1"/>
    <row r="163" ht="24.75" customHeight="1"/>
    <row r="164" ht="24.75" customHeight="1"/>
    <row r="165" ht="22.5" customHeight="1"/>
    <row r="166" ht="22.5" customHeight="1"/>
    <row r="167" ht="22.5" customHeight="1"/>
    <row r="168" ht="22.5" customHeight="1"/>
    <row r="169" ht="22.5" customHeight="1"/>
    <row r="170" ht="22.5" customHeight="1"/>
    <row r="171" ht="22.5" customHeight="1"/>
    <row r="172" ht="22.5" customHeight="1"/>
    <row r="173" ht="24.75" customHeight="1"/>
    <row r="174" ht="24.75" customHeight="1"/>
    <row r="175" ht="24.75"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46.5" customHeight="1"/>
    <row r="204" ht="35.25"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5.5" customHeight="1"/>
    <row r="301" ht="25.5" customHeight="1"/>
    <row r="302" ht="25.5"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sheetData>
  <mergeCells count="31">
    <mergeCell ref="A1:CY1"/>
    <mergeCell ref="CR2:CS2"/>
    <mergeCell ref="CX2:CY2"/>
    <mergeCell ref="H3:M3"/>
    <mergeCell ref="N3:S3"/>
    <mergeCell ref="T3:Y3"/>
    <mergeCell ref="Z3:AE3"/>
    <mergeCell ref="AF3:AW3"/>
    <mergeCell ref="AX3:BO3"/>
    <mergeCell ref="BP3:CA3"/>
    <mergeCell ref="CB3:CM3"/>
    <mergeCell ref="CN3:CS3"/>
    <mergeCell ref="CT3:CY3"/>
    <mergeCell ref="H4:M4"/>
    <mergeCell ref="N4:S4"/>
    <mergeCell ref="T4:Y4"/>
    <mergeCell ref="Z4:AE4"/>
    <mergeCell ref="AF4:AK4"/>
    <mergeCell ref="AL4:AQ4"/>
    <mergeCell ref="AR4:AW4"/>
    <mergeCell ref="AX4:BC4"/>
    <mergeCell ref="BD4:BI4"/>
    <mergeCell ref="BJ4:BO4"/>
    <mergeCell ref="BP4:BU4"/>
    <mergeCell ref="BV4:CA4"/>
    <mergeCell ref="CB4:CG4"/>
    <mergeCell ref="CH4:CM4"/>
    <mergeCell ref="CN4:CS4"/>
    <mergeCell ref="CT4:CY4"/>
    <mergeCell ref="A3:A5"/>
    <mergeCell ref="B3:G4"/>
  </mergeCells>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快报表</vt:lpstr>
      <vt:lpstr>配租配售表</vt:lpstr>
      <vt:lpstr>新开工项目情况表</vt:lpstr>
      <vt:lpstr>基本建成项目情况表</vt:lpstr>
      <vt:lpstr>入住项目情况表</vt:lpstr>
      <vt:lpstr>配套基础设施完成投资情况表</vt:lpstr>
      <vt:lpstr>公租房入住项目清单</vt:lpstr>
      <vt:lpstr>公租房入住参考表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海灵软件—何易佳</cp:lastModifiedBy>
  <cp:revision>1</cp:revision>
  <dcterms:created xsi:type="dcterms:W3CDTF">1996-12-18T09:32:00Z</dcterms:created>
  <cp:lastPrinted>2016-06-30T16:14:00Z</cp:lastPrinted>
  <dcterms:modified xsi:type="dcterms:W3CDTF">2025-05-08T01:00:00Z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2052-12.1.0.20784</vt:lpwstr>
  </property>
  <property fmtid="{D5CDD505-2E9C-101B-9397-08002B2CF9AE}" pid="4" name="ICV">
    <vt:lpwstr>23E1FA5DBE7C488E89A9995E6CED03B9_12</vt:lpwstr>
  </property>
</Properties>
</file>